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6"/>
  </bookViews>
  <sheets>
    <sheet name="лазо 4" sheetId="1" r:id="rId1"/>
    <sheet name="лазо 12а " sheetId="2" r:id="rId2"/>
    <sheet name="км31" sheetId="3" r:id="rId3"/>
    <sheet name="русецкого 3" sheetId="4" r:id="rId4"/>
    <sheet name="общая" sheetId="5" r:id="rId5"/>
    <sheet name="расходы" sheetId="6" r:id="rId6"/>
    <sheet name="доход-расход" sheetId="7" r:id="rId7"/>
  </sheets>
  <calcPr calcId="144525"/>
</workbook>
</file>

<file path=xl/calcChain.xml><?xml version="1.0" encoding="utf-8"?>
<calcChain xmlns="http://schemas.openxmlformats.org/spreadsheetml/2006/main">
  <c r="G58" i="7" l="1"/>
  <c r="F58" i="7"/>
  <c r="E58" i="7"/>
  <c r="D58" i="7"/>
  <c r="G55" i="7"/>
  <c r="G44" i="7"/>
  <c r="G45" i="7"/>
  <c r="G46" i="7"/>
  <c r="G47" i="7"/>
  <c r="G48" i="7"/>
  <c r="G49" i="7"/>
  <c r="G50" i="7"/>
  <c r="G51" i="7"/>
  <c r="G52" i="7"/>
  <c r="G53" i="7"/>
  <c r="G54" i="7"/>
  <c r="G43" i="7"/>
  <c r="G42" i="7"/>
  <c r="G31" i="7"/>
  <c r="G32" i="7"/>
  <c r="G33" i="7"/>
  <c r="G34" i="7"/>
  <c r="G35" i="7"/>
  <c r="G36" i="7"/>
  <c r="G37" i="7"/>
  <c r="G38" i="7"/>
  <c r="G39" i="7"/>
  <c r="G40" i="7"/>
  <c r="G41" i="7"/>
  <c r="G30" i="7"/>
  <c r="G29" i="7"/>
  <c r="G18" i="7"/>
  <c r="G19" i="7"/>
  <c r="G20" i="7"/>
  <c r="G21" i="7"/>
  <c r="G22" i="7"/>
  <c r="G23" i="7"/>
  <c r="G24" i="7"/>
  <c r="G25" i="7"/>
  <c r="G26" i="7"/>
  <c r="G27" i="7"/>
  <c r="G28" i="7"/>
  <c r="G17" i="7"/>
  <c r="G16" i="7"/>
  <c r="G5" i="7"/>
  <c r="G6" i="7"/>
  <c r="G7" i="7"/>
  <c r="G8" i="7"/>
  <c r="G9" i="7"/>
  <c r="G10" i="7"/>
  <c r="G11" i="7"/>
  <c r="G12" i="7"/>
  <c r="G13" i="7"/>
  <c r="G14" i="7"/>
  <c r="G15" i="7"/>
  <c r="G4" i="7"/>
  <c r="F55" i="7"/>
  <c r="E55" i="7"/>
  <c r="D55" i="7"/>
  <c r="F42" i="7"/>
  <c r="E42" i="7"/>
  <c r="D42" i="7"/>
  <c r="F29" i="7"/>
  <c r="E29" i="7"/>
  <c r="D29" i="7"/>
  <c r="F16" i="7"/>
  <c r="E16" i="7"/>
  <c r="D16" i="7"/>
  <c r="BR15" i="6"/>
  <c r="BR4" i="6"/>
  <c r="BR5" i="6"/>
  <c r="BR6" i="6"/>
  <c r="BR7" i="6"/>
  <c r="BR8" i="6"/>
  <c r="BR9" i="6"/>
  <c r="BR10" i="6"/>
  <c r="BR11" i="6"/>
  <c r="BR12" i="6"/>
  <c r="BR13" i="6"/>
  <c r="BR14" i="6"/>
  <c r="BR3" i="6"/>
  <c r="BQ4" i="6"/>
  <c r="BQ5" i="6"/>
  <c r="BQ6" i="6"/>
  <c r="BQ7" i="6"/>
  <c r="BQ8" i="6"/>
  <c r="BQ9" i="6"/>
  <c r="BQ10" i="6"/>
  <c r="BQ11" i="6"/>
  <c r="BQ12" i="6"/>
  <c r="BQ13" i="6"/>
  <c r="BQ14" i="6"/>
  <c r="BP4" i="6"/>
  <c r="BP5" i="6"/>
  <c r="BP6" i="6"/>
  <c r="BP7" i="6"/>
  <c r="BP8" i="6"/>
  <c r="BP9" i="6"/>
  <c r="BP10" i="6"/>
  <c r="BP11" i="6"/>
  <c r="BP12" i="6"/>
  <c r="BP13" i="6"/>
  <c r="BP14" i="6"/>
  <c r="BQ3" i="6"/>
  <c r="BQ15" i="6" s="1"/>
  <c r="BP3" i="6"/>
  <c r="BP15" i="6" s="1"/>
  <c r="BO4" i="6"/>
  <c r="BO5" i="6"/>
  <c r="BO6" i="6"/>
  <c r="BO7" i="6"/>
  <c r="BO8" i="6"/>
  <c r="BO9" i="6"/>
  <c r="BO10" i="6"/>
  <c r="BO11" i="6"/>
  <c r="BO12" i="6"/>
  <c r="BO13" i="6"/>
  <c r="BO14" i="6"/>
  <c r="BO3" i="6"/>
  <c r="BN4" i="6"/>
  <c r="BN5" i="6"/>
  <c r="BN6" i="6"/>
  <c r="BN7" i="6"/>
  <c r="BN8" i="6"/>
  <c r="BN9" i="6"/>
  <c r="BN10" i="6"/>
  <c r="BN11" i="6"/>
  <c r="BN12" i="6"/>
  <c r="BN13" i="6"/>
  <c r="BN14" i="6"/>
  <c r="BN3" i="6"/>
  <c r="BM4" i="6"/>
  <c r="BM5" i="6"/>
  <c r="BM6" i="6"/>
  <c r="BM7" i="6"/>
  <c r="BM8" i="6"/>
  <c r="BM9" i="6"/>
  <c r="BM10" i="6"/>
  <c r="BM11" i="6"/>
  <c r="BM12" i="6"/>
  <c r="BM13" i="6"/>
  <c r="BM14" i="6"/>
  <c r="BM3" i="6"/>
  <c r="BL4" i="6"/>
  <c r="BL5" i="6"/>
  <c r="BL6" i="6"/>
  <c r="BL7" i="6"/>
  <c r="BL8" i="6"/>
  <c r="BL9" i="6"/>
  <c r="BL10" i="6"/>
  <c r="BL11" i="6"/>
  <c r="BL12" i="6"/>
  <c r="BL13" i="6"/>
  <c r="BL14" i="6"/>
  <c r="BL3" i="6"/>
  <c r="BK4" i="6"/>
  <c r="BK5" i="6"/>
  <c r="BK6" i="6"/>
  <c r="BK7" i="6"/>
  <c r="BK8" i="6"/>
  <c r="BK9" i="6"/>
  <c r="BK10" i="6"/>
  <c r="BK11" i="6"/>
  <c r="BK12" i="6"/>
  <c r="BK13" i="6"/>
  <c r="BK14" i="6"/>
  <c r="BK3" i="6"/>
  <c r="BJ4" i="6"/>
  <c r="BJ5" i="6"/>
  <c r="BJ6" i="6"/>
  <c r="BJ7" i="6"/>
  <c r="BJ8" i="6"/>
  <c r="BJ9" i="6"/>
  <c r="BJ10" i="6"/>
  <c r="BJ11" i="6"/>
  <c r="BJ12" i="6"/>
  <c r="BJ13" i="6"/>
  <c r="BJ14" i="6"/>
  <c r="BJ3" i="6"/>
  <c r="BI4" i="6"/>
  <c r="BI5" i="6"/>
  <c r="BI6" i="6"/>
  <c r="BI7" i="6"/>
  <c r="BI8" i="6"/>
  <c r="BI9" i="6"/>
  <c r="BI10" i="6"/>
  <c r="BI11" i="6"/>
  <c r="BI12" i="6"/>
  <c r="BI13" i="6"/>
  <c r="BI14" i="6"/>
  <c r="BI3" i="6"/>
  <c r="BH4" i="6"/>
  <c r="BH5" i="6"/>
  <c r="BH6" i="6"/>
  <c r="BH7" i="6"/>
  <c r="BH8" i="6"/>
  <c r="BH9" i="6"/>
  <c r="BH10" i="6"/>
  <c r="BH11" i="6"/>
  <c r="BH12" i="6"/>
  <c r="BH13" i="6"/>
  <c r="BH14" i="6"/>
  <c r="BH3" i="6"/>
  <c r="BG4" i="6"/>
  <c r="BG5" i="6"/>
  <c r="BG6" i="6"/>
  <c r="BG7" i="6"/>
  <c r="BG8" i="6"/>
  <c r="BG9" i="6"/>
  <c r="BG10" i="6"/>
  <c r="BG11" i="6"/>
  <c r="BG12" i="6"/>
  <c r="BG13" i="6"/>
  <c r="BG14" i="6"/>
  <c r="BG3" i="6"/>
  <c r="BF4" i="6"/>
  <c r="BF5" i="6"/>
  <c r="BF6" i="6"/>
  <c r="BF7" i="6"/>
  <c r="BF8" i="6"/>
  <c r="BF9" i="6"/>
  <c r="BF10" i="6"/>
  <c r="BF11" i="6"/>
  <c r="BF12" i="6"/>
  <c r="BF13" i="6"/>
  <c r="BF14" i="6"/>
  <c r="BF3" i="6"/>
  <c r="BE4" i="6"/>
  <c r="BE5" i="6"/>
  <c r="BE6" i="6"/>
  <c r="BE7" i="6"/>
  <c r="BE8" i="6"/>
  <c r="BE9" i="6"/>
  <c r="BE10" i="6"/>
  <c r="BE11" i="6"/>
  <c r="BE12" i="6"/>
  <c r="BE13" i="6"/>
  <c r="BE14" i="6"/>
  <c r="BE3" i="6"/>
  <c r="BD4" i="6"/>
  <c r="BD5" i="6"/>
  <c r="BD6" i="6"/>
  <c r="BD7" i="6"/>
  <c r="BD8" i="6"/>
  <c r="BD9" i="6"/>
  <c r="BD10" i="6"/>
  <c r="BD11" i="6"/>
  <c r="BD12" i="6"/>
  <c r="BD13" i="6"/>
  <c r="BD14" i="6"/>
  <c r="BD3" i="6"/>
  <c r="BC4" i="6"/>
  <c r="BC5" i="6"/>
  <c r="BC6" i="6"/>
  <c r="BC7" i="6"/>
  <c r="BC8" i="6"/>
  <c r="BC9" i="6"/>
  <c r="BC10" i="6"/>
  <c r="BC11" i="6"/>
  <c r="BC12" i="6"/>
  <c r="BC13" i="6"/>
  <c r="BC14" i="6"/>
  <c r="BC3" i="6"/>
  <c r="BB4" i="6"/>
  <c r="BB5" i="6"/>
  <c r="BB6" i="6"/>
  <c r="BB7" i="6"/>
  <c r="BB8" i="6"/>
  <c r="BB9" i="6"/>
  <c r="BB10" i="6"/>
  <c r="BB11" i="6"/>
  <c r="BB12" i="6"/>
  <c r="BB13" i="6"/>
  <c r="BB14" i="6"/>
  <c r="BB3" i="6"/>
  <c r="BA4" i="6"/>
  <c r="BA5" i="6"/>
  <c r="BA6" i="6"/>
  <c r="BA7" i="6"/>
  <c r="BA8" i="6"/>
  <c r="BA9" i="6"/>
  <c r="BA10" i="6"/>
  <c r="BA11" i="6"/>
  <c r="BA12" i="6"/>
  <c r="BA13" i="6"/>
  <c r="BA14" i="6"/>
  <c r="BA3" i="6"/>
  <c r="AZ4" i="6"/>
  <c r="AZ5" i="6"/>
  <c r="AZ6" i="6"/>
  <c r="AZ7" i="6"/>
  <c r="AZ8" i="6"/>
  <c r="AZ9" i="6"/>
  <c r="AZ10" i="6"/>
  <c r="AZ11" i="6"/>
  <c r="AZ12" i="6"/>
  <c r="AZ13" i="6"/>
  <c r="AZ14" i="6"/>
  <c r="AZ3" i="6"/>
  <c r="AY4" i="6"/>
  <c r="AY5" i="6"/>
  <c r="AY6" i="6"/>
  <c r="AY7" i="6"/>
  <c r="AY8" i="6"/>
  <c r="AY9" i="6"/>
  <c r="AY10" i="6"/>
  <c r="AY11" i="6"/>
  <c r="AY12" i="6"/>
  <c r="AY13" i="6"/>
  <c r="AY14" i="6"/>
  <c r="AY3" i="6"/>
  <c r="AX4" i="6"/>
  <c r="AX5" i="6"/>
  <c r="AX6" i="6"/>
  <c r="AX7" i="6"/>
  <c r="AX8" i="6"/>
  <c r="AX9" i="6"/>
  <c r="AX10" i="6"/>
  <c r="AX11" i="6"/>
  <c r="AX12" i="6"/>
  <c r="AX13" i="6"/>
  <c r="AX14" i="6"/>
  <c r="AX3" i="6"/>
  <c r="AT15" i="6"/>
  <c r="AS15" i="6"/>
  <c r="AR15" i="6"/>
  <c r="AQ15" i="6"/>
  <c r="AP15" i="6"/>
  <c r="AO15" i="6"/>
  <c r="AN15" i="6"/>
  <c r="AM15" i="6"/>
  <c r="AL15" i="6"/>
  <c r="AG15" i="6"/>
  <c r="AF15" i="6"/>
  <c r="AE15" i="6"/>
  <c r="AD15" i="6"/>
  <c r="AC15" i="6"/>
  <c r="BH15" i="6" l="1"/>
  <c r="BI15" i="6"/>
  <c r="BJ15" i="6"/>
  <c r="BK15" i="6"/>
  <c r="BL15" i="6"/>
  <c r="BM15" i="6"/>
  <c r="BN15" i="6"/>
  <c r="BO15" i="6"/>
  <c r="AX15" i="6"/>
  <c r="AY15" i="6"/>
  <c r="AZ15" i="6"/>
  <c r="BA15" i="6"/>
  <c r="BB15" i="6"/>
  <c r="BC15" i="6"/>
  <c r="BD15" i="6"/>
  <c r="BE15" i="6"/>
  <c r="BF15" i="6"/>
  <c r="BG15" i="6"/>
  <c r="V15" i="6"/>
  <c r="W15" i="6"/>
  <c r="U15" i="6"/>
  <c r="T15" i="6"/>
  <c r="S15" i="6"/>
  <c r="R15" i="6"/>
  <c r="Q15" i="6"/>
  <c r="P15" i="6"/>
  <c r="O15" i="6"/>
  <c r="I15" i="6"/>
  <c r="H15" i="6"/>
  <c r="G15" i="6"/>
  <c r="F15" i="6"/>
  <c r="E15" i="6"/>
  <c r="AW4" i="6" l="1"/>
  <c r="AW5" i="6"/>
  <c r="AW6" i="6"/>
  <c r="AW7" i="6"/>
  <c r="AW8" i="6"/>
  <c r="AW9" i="6"/>
  <c r="AW10" i="6"/>
  <c r="AW11" i="6"/>
  <c r="AW12" i="6"/>
  <c r="AW13" i="6"/>
  <c r="AW14" i="6"/>
  <c r="AW3" i="6"/>
  <c r="AU15" i="6"/>
  <c r="AK15" i="6"/>
  <c r="AJ15" i="6"/>
  <c r="AI15" i="6"/>
  <c r="AB15" i="6"/>
  <c r="AA15" i="6"/>
  <c r="Z15" i="6"/>
  <c r="X15" i="6"/>
  <c r="N15" i="6"/>
  <c r="M15" i="6"/>
  <c r="L15" i="6"/>
  <c r="J15" i="6"/>
  <c r="D15" i="6"/>
  <c r="C15" i="6"/>
  <c r="B15" i="6"/>
  <c r="AV4" i="6"/>
  <c r="AV5" i="6"/>
  <c r="AV6" i="6"/>
  <c r="AV7" i="6"/>
  <c r="AV8" i="6"/>
  <c r="AV9" i="6"/>
  <c r="AV10" i="6"/>
  <c r="AV11" i="6"/>
  <c r="AV12" i="6"/>
  <c r="AV13" i="6"/>
  <c r="AV14" i="6"/>
  <c r="AV3" i="6"/>
  <c r="AH4" i="6"/>
  <c r="AH5" i="6"/>
  <c r="AH6" i="6"/>
  <c r="AH7" i="6"/>
  <c r="AH8" i="6"/>
  <c r="AH9" i="6"/>
  <c r="AH10" i="6"/>
  <c r="AH11" i="6"/>
  <c r="AH12" i="6"/>
  <c r="AH13" i="6"/>
  <c r="AH14" i="6"/>
  <c r="AH3" i="6"/>
  <c r="Y4" i="6"/>
  <c r="Y5" i="6"/>
  <c r="Y6" i="6"/>
  <c r="Y7" i="6"/>
  <c r="Y8" i="6"/>
  <c r="Y9" i="6"/>
  <c r="Y10" i="6"/>
  <c r="Y11" i="6"/>
  <c r="Y12" i="6"/>
  <c r="Y13" i="6"/>
  <c r="Y14" i="6"/>
  <c r="Y3" i="6"/>
  <c r="K4" i="6"/>
  <c r="K5" i="6"/>
  <c r="K6" i="6"/>
  <c r="K7" i="6"/>
  <c r="K8" i="6"/>
  <c r="K9" i="6"/>
  <c r="K10" i="6"/>
  <c r="K11" i="6"/>
  <c r="K12" i="6"/>
  <c r="K13" i="6"/>
  <c r="K14" i="6"/>
  <c r="K3" i="6"/>
  <c r="AW15" i="6" l="1"/>
  <c r="K15" i="6"/>
  <c r="AV15" i="6"/>
  <c r="AH15" i="6"/>
  <c r="Y15" i="6"/>
  <c r="L4" i="5"/>
  <c r="L5" i="5"/>
  <c r="L6" i="5"/>
  <c r="L7" i="5"/>
  <c r="L8" i="5"/>
  <c r="L9" i="5"/>
  <c r="L10" i="5"/>
  <c r="L11" i="5"/>
  <c r="L12" i="5"/>
  <c r="L13" i="5"/>
  <c r="L14" i="5"/>
  <c r="L15" i="5"/>
  <c r="L3" i="5"/>
  <c r="K15" i="5"/>
  <c r="J15" i="5"/>
  <c r="K4" i="5"/>
  <c r="K5" i="5"/>
  <c r="K6" i="5"/>
  <c r="K7" i="5"/>
  <c r="K8" i="5"/>
  <c r="K9" i="5"/>
  <c r="K10" i="5"/>
  <c r="K11" i="5"/>
  <c r="K12" i="5"/>
  <c r="K13" i="5"/>
  <c r="K14" i="5"/>
  <c r="K3" i="5"/>
  <c r="J4" i="5"/>
  <c r="J5" i="5"/>
  <c r="J6" i="5"/>
  <c r="J7" i="5"/>
  <c r="J8" i="5"/>
  <c r="J9" i="5"/>
  <c r="J10" i="5"/>
  <c r="J11" i="5"/>
  <c r="J12" i="5"/>
  <c r="J13" i="5"/>
  <c r="J14" i="5"/>
  <c r="J3" i="5"/>
  <c r="I15" i="5"/>
  <c r="H15" i="5"/>
  <c r="G15" i="5"/>
  <c r="F15" i="5"/>
  <c r="E15" i="5"/>
  <c r="D15" i="5"/>
  <c r="C15" i="5"/>
  <c r="B15" i="5"/>
  <c r="D3" i="4"/>
  <c r="D4" i="4"/>
  <c r="D5" i="4"/>
  <c r="D6" i="4"/>
  <c r="D7" i="4"/>
  <c r="D8" i="4"/>
  <c r="D9" i="4"/>
  <c r="D10" i="4"/>
  <c r="D11" i="4"/>
  <c r="D12" i="4"/>
  <c r="D13" i="4"/>
  <c r="D14" i="4"/>
  <c r="D2" i="4"/>
  <c r="C14" i="3"/>
  <c r="D14" i="3" s="1"/>
  <c r="D3" i="3"/>
  <c r="D4" i="3"/>
  <c r="D5" i="3"/>
  <c r="D6" i="3"/>
  <c r="D7" i="3"/>
  <c r="D8" i="3"/>
  <c r="D9" i="3"/>
  <c r="D10" i="3"/>
  <c r="D11" i="3"/>
  <c r="D12" i="3"/>
  <c r="D13" i="3"/>
  <c r="D2" i="3"/>
  <c r="D3" i="2"/>
  <c r="D4" i="2"/>
  <c r="D5" i="2"/>
  <c r="D6" i="2"/>
  <c r="D7" i="2"/>
  <c r="D8" i="2"/>
  <c r="D9" i="2"/>
  <c r="D10" i="2"/>
  <c r="D11" i="2"/>
  <c r="D12" i="2"/>
  <c r="D13" i="2"/>
  <c r="D2" i="2"/>
  <c r="C14" i="1"/>
  <c r="D3" i="1"/>
  <c r="D4" i="1"/>
  <c r="D5" i="1"/>
  <c r="D6" i="1"/>
  <c r="D7" i="1"/>
  <c r="D8" i="1"/>
  <c r="D9" i="1"/>
  <c r="D10" i="1"/>
  <c r="D11" i="1"/>
  <c r="D12" i="1"/>
  <c r="D13" i="1"/>
  <c r="D2" i="1"/>
  <c r="B14" i="1"/>
  <c r="C14" i="2"/>
  <c r="D14" i="2" s="1"/>
  <c r="B14" i="2"/>
  <c r="C14" i="4"/>
  <c r="B14" i="4"/>
  <c r="B14" i="3"/>
  <c r="D14" i="1" l="1"/>
</calcChain>
</file>

<file path=xl/sharedStrings.xml><?xml version="1.0" encoding="utf-8"?>
<sst xmlns="http://schemas.openxmlformats.org/spreadsheetml/2006/main" count="253" uniqueCount="68">
  <si>
    <t>месяц</t>
  </si>
  <si>
    <t xml:space="preserve">начисленно </t>
  </si>
  <si>
    <t xml:space="preserve">оплачено </t>
  </si>
  <si>
    <t>разница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</si>
  <si>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</si>
  <si>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</si>
  <si>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</si>
  <si>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</si>
  <si>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</si>
  <si>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</si>
  <si>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</si>
  <si>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</si>
  <si>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</si>
  <si>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</si>
  <si>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</si>
  <si>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</si>
  <si>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</si>
  <si>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Лазо 4</t>
  </si>
  <si>
    <t>Лазо 12а</t>
  </si>
  <si>
    <t>КМ31</t>
  </si>
  <si>
    <t>Русецкого 3</t>
  </si>
  <si>
    <t>Разница</t>
  </si>
  <si>
    <t>ИТОГО</t>
  </si>
  <si>
    <t>ТМЦ</t>
  </si>
  <si>
    <t>Услуги по сбору средств</t>
  </si>
  <si>
    <t>Итого</t>
  </si>
  <si>
    <t>Лазо 4 - 511,6 м2</t>
  </si>
  <si>
    <t>Лазо 12а - 982,1 м2</t>
  </si>
  <si>
    <t>КМ 31 - 544,5 м2</t>
  </si>
  <si>
    <t>Русецкого 3 - 3233,6 м2</t>
  </si>
  <si>
    <t>Итого  расходы  за 2016 год</t>
  </si>
  <si>
    <t>ОБЩАЯ</t>
  </si>
  <si>
    <t>Сбор, вывоз  и захоронение ТБО</t>
  </si>
  <si>
    <t>Уборка</t>
  </si>
  <si>
    <t>Обслуживание узлов учета ХВС</t>
  </si>
  <si>
    <t>проведение ТО и устранение неисправностей в сис. Водоснабж. и КНС</t>
  </si>
  <si>
    <t>проведение ТО и устранение неисправностей электрических устройств</t>
  </si>
  <si>
    <t>дератизация</t>
  </si>
  <si>
    <t>услуга по управлению</t>
  </si>
  <si>
    <t>дератизация и дезинсекция</t>
  </si>
  <si>
    <t>благоустройство земельного участка</t>
  </si>
  <si>
    <t>подготовка к сезонной эксплуатации</t>
  </si>
  <si>
    <t>проведение ТО и мелкий ремонт</t>
  </si>
  <si>
    <t>содержание приборов  электроэнергии</t>
  </si>
  <si>
    <t>сбор на ЖКУ</t>
  </si>
  <si>
    <t>работы по обеспечению вывоза бытовых отходов</t>
  </si>
  <si>
    <t>текущий ремонт инженерного оборудования</t>
  </si>
  <si>
    <t>санитарные работы по содержанию помещ. общ. пользования</t>
  </si>
  <si>
    <t>устранение аварий и выполнение заявок</t>
  </si>
  <si>
    <t>аварийное обслуживание</t>
  </si>
  <si>
    <t>уборка</t>
  </si>
  <si>
    <t>ремонт систем отопления</t>
  </si>
  <si>
    <t>Сбор и вывоз и захоронение ТКО</t>
  </si>
  <si>
    <t>ремонт продухов цоколях здания</t>
  </si>
  <si>
    <t>аварийно-деспетчерсое обслуживание</t>
  </si>
  <si>
    <t>Дератизация</t>
  </si>
  <si>
    <t>услуги по управлению домом</t>
  </si>
  <si>
    <t>санитарные работы по содержанию помещений общего пользования</t>
  </si>
  <si>
    <t>аварийное обслуживание (аварийно-деспетчерское)</t>
  </si>
  <si>
    <t>Израсходованно</t>
  </si>
  <si>
    <t xml:space="preserve">Начисленно </t>
  </si>
  <si>
    <t xml:space="preserve">Оплачено </t>
  </si>
  <si>
    <t>Адрес</t>
  </si>
  <si>
    <t>Месяц</t>
  </si>
  <si>
    <t>Итого:</t>
  </si>
  <si>
    <t>КМ 31</t>
  </si>
  <si>
    <t>Разница (оплачено-израсходованно)</t>
  </si>
  <si>
    <t>Итого за 2016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</si>
</sst>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4" xfId="0" applyBorder="1"/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/>
    <xf numFmtId="0" fontId="4" fillId="0" borderId="4" xfId="0" applyFont="1" applyBorder="1"/>
    <xf numFmtId="0" fontId="2" fillId="0" borderId="8" xfId="0" applyFont="1" applyBorder="1" applyAlignment="1">
      <alignment horizontal="right"/>
    </xf>
    <xf numFmtId="0" fontId="2" fillId="0" borderId="3" xfId="0" applyFont="1" applyBorder="1"/>
    <xf numFmtId="0" fontId="2" fillId="0" borderId="8" xfId="0" applyFont="1" applyBorder="1"/>
    <xf numFmtId="0" fontId="4" fillId="0" borderId="3" xfId="0" applyFont="1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10" xfId="0" applyBorder="1"/>
    <xf numFmtId="0" fontId="4" fillId="0" borderId="11" xfId="0" applyFont="1" applyBorder="1"/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164" fontId="0" fillId="0" borderId="4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64" fontId="3" fillId="4" borderId="5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/>
    <xf numFmtId="164" fontId="3" fillId="4" borderId="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4"/>
  <sheetViews>
    <sheetView workbookViewId="0">
      <selection activeCell="C22" sqref="C22"/>
    </sheetView>
  </sheetViews>
  <sheetFormatPr defaultRowHeight="15" x14ac:dyDescent="0.25"/>
  <cols>
    <col min="1" max="4" width="19.7109375" customWidth="1"/>
  </cols>
  <sheetData>
    <row r="1" spans="1:4" ht="33.75" customHeight="1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ht="18" customHeight="1" x14ac:dyDescent="0.25">
      <c r="A2" s="3" t="s">
        <v>4</v>
      </c>
      <c r="B2" s="2">
        <v>9413.44</v>
      </c>
      <c r="C2" s="2">
        <v>4984.59</v>
      </c>
      <c r="D2" s="6">
        <f>C2-B2</f>
        <v>-4428.8500000000004</v>
      </c>
    </row>
    <row r="3" spans="1:4" ht="18" customHeight="1" x14ac:dyDescent="0.25">
      <c r="A3" s="3" t="s">
        <v>5</v>
      </c>
      <c r="B3" s="2">
        <v>9413.44</v>
      </c>
      <c r="C3" s="2">
        <v>2586.54</v>
      </c>
      <c r="D3" s="6">
        <f t="shared" ref="D3:D14" si="0">C3-B3</f>
        <v>-6826.9000000000005</v>
      </c>
    </row>
    <row r="4" spans="1:4" ht="18" customHeight="1" x14ac:dyDescent="0.25">
      <c r="A4" s="3" t="s">
        <v>6</v>
      </c>
      <c r="B4" s="2">
        <v>9413.44</v>
      </c>
      <c r="C4" s="2">
        <v>5655.6</v>
      </c>
      <c r="D4" s="6">
        <f t="shared" si="0"/>
        <v>-3757.84</v>
      </c>
    </row>
    <row r="5" spans="1:4" ht="18" customHeight="1" x14ac:dyDescent="0.25">
      <c r="A5" s="3" t="s">
        <v>7</v>
      </c>
      <c r="B5" s="2">
        <v>9413.44</v>
      </c>
      <c r="C5" s="2">
        <v>3762.76</v>
      </c>
      <c r="D5" s="6">
        <f t="shared" si="0"/>
        <v>-5650.68</v>
      </c>
    </row>
    <row r="6" spans="1:4" ht="18" customHeight="1" x14ac:dyDescent="0.25">
      <c r="A6" s="3" t="s">
        <v>8</v>
      </c>
      <c r="B6" s="2">
        <v>9413.44</v>
      </c>
      <c r="C6" s="2">
        <v>5826.33</v>
      </c>
      <c r="D6" s="6">
        <f t="shared" si="0"/>
        <v>-3587.1100000000006</v>
      </c>
    </row>
    <row r="7" spans="1:4" ht="18" customHeight="1" x14ac:dyDescent="0.25">
      <c r="A7" s="3" t="s">
        <v>9</v>
      </c>
      <c r="B7" s="2">
        <v>9413.44</v>
      </c>
      <c r="C7" s="2">
        <v>5265.29</v>
      </c>
      <c r="D7" s="6">
        <f t="shared" si="0"/>
        <v>-4148.1500000000005</v>
      </c>
    </row>
    <row r="8" spans="1:4" ht="18" customHeight="1" x14ac:dyDescent="0.25">
      <c r="A8" s="3" t="s">
        <v>10</v>
      </c>
      <c r="B8" s="2">
        <v>9413.44</v>
      </c>
      <c r="C8" s="2">
        <v>5197.16</v>
      </c>
      <c r="D8" s="6">
        <f t="shared" si="0"/>
        <v>-4216.2800000000007</v>
      </c>
    </row>
    <row r="9" spans="1:4" ht="18" customHeight="1" x14ac:dyDescent="0.25">
      <c r="A9" s="3" t="s">
        <v>11</v>
      </c>
      <c r="B9" s="2">
        <v>9413.44</v>
      </c>
      <c r="C9" s="2">
        <v>4409.68</v>
      </c>
      <c r="D9" s="6">
        <f t="shared" si="0"/>
        <v>-5003.76</v>
      </c>
    </row>
    <row r="10" spans="1:4" ht="18" customHeight="1" x14ac:dyDescent="0.25">
      <c r="A10" s="3" t="s">
        <v>12</v>
      </c>
      <c r="B10" s="2">
        <v>9413.44</v>
      </c>
      <c r="C10" s="2">
        <v>5230.7299999999996</v>
      </c>
      <c r="D10" s="6">
        <f t="shared" si="0"/>
        <v>-4182.7100000000009</v>
      </c>
    </row>
    <row r="11" spans="1:4" ht="18" customHeight="1" x14ac:dyDescent="0.25">
      <c r="A11" s="3" t="s">
        <v>13</v>
      </c>
      <c r="B11" s="2">
        <v>9413.44</v>
      </c>
      <c r="C11" s="2">
        <v>26279.45</v>
      </c>
      <c r="D11" s="6">
        <f t="shared" si="0"/>
        <v>16866.010000000002</v>
      </c>
    </row>
    <row r="12" spans="1:4" ht="18" customHeight="1" x14ac:dyDescent="0.25">
      <c r="A12" s="3" t="s">
        <v>14</v>
      </c>
      <c r="B12" s="2">
        <v>9413.44</v>
      </c>
      <c r="C12" s="2">
        <v>41220.04</v>
      </c>
      <c r="D12" s="6">
        <f t="shared" si="0"/>
        <v>31806.6</v>
      </c>
    </row>
    <row r="13" spans="1:4" ht="18" customHeight="1" x14ac:dyDescent="0.25">
      <c r="A13" s="3" t="s">
        <v>15</v>
      </c>
      <c r="B13" s="2">
        <v>9413.44</v>
      </c>
      <c r="C13" s="2">
        <v>5695.69</v>
      </c>
      <c r="D13" s="6">
        <f t="shared" si="0"/>
        <v>-3717.7500000000009</v>
      </c>
    </row>
    <row r="14" spans="1:4" ht="30" customHeight="1" x14ac:dyDescent="0.25">
      <c r="A14" s="4" t="s">
        <v>16</v>
      </c>
      <c r="B14" s="1">
        <f>SUM(B2:B13)</f>
        <v>112961.28000000001</v>
      </c>
      <c r="C14" s="1">
        <f>SUM(C2:C13)</f>
        <v>116113.86000000002</v>
      </c>
      <c r="D14" s="7">
        <f t="shared" si="0"/>
        <v>3152.5800000000017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4"/>
  <sheetViews>
    <sheetView workbookViewId="0">
      <selection activeCell="A23" sqref="A23"/>
    </sheetView>
  </sheetViews>
  <sheetFormatPr defaultRowHeight="15" x14ac:dyDescent="0.25"/>
  <cols>
    <col min="1" max="4" width="19.7109375" customWidth="1"/>
  </cols>
  <sheetData>
    <row r="1" spans="1:4" ht="33" customHeight="1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ht="18" customHeight="1" x14ac:dyDescent="0.25">
      <c r="A2" s="3" t="s">
        <v>4</v>
      </c>
      <c r="B2" s="2">
        <v>16744.849999999999</v>
      </c>
      <c r="C2" s="2">
        <v>10632.36</v>
      </c>
      <c r="D2" s="6">
        <f>C2-B2</f>
        <v>-6112.489999999998</v>
      </c>
    </row>
    <row r="3" spans="1:4" ht="18" customHeight="1" x14ac:dyDescent="0.25">
      <c r="A3" s="3" t="s">
        <v>5</v>
      </c>
      <c r="B3" s="2">
        <v>16744.849999999999</v>
      </c>
      <c r="C3" s="2">
        <v>17437.849999999999</v>
      </c>
      <c r="D3" s="6">
        <f t="shared" ref="D3:D14" si="0">C3-B3</f>
        <v>693</v>
      </c>
    </row>
    <row r="4" spans="1:4" ht="18" customHeight="1" x14ac:dyDescent="0.25">
      <c r="A4" s="3" t="s">
        <v>6</v>
      </c>
      <c r="B4" s="2">
        <v>16744.849999999999</v>
      </c>
      <c r="C4" s="2">
        <v>9775.73</v>
      </c>
      <c r="D4" s="6">
        <f t="shared" si="0"/>
        <v>-6969.119999999999</v>
      </c>
    </row>
    <row r="5" spans="1:4" ht="18" customHeight="1" x14ac:dyDescent="0.25">
      <c r="A5" s="3" t="s">
        <v>7</v>
      </c>
      <c r="B5" s="2">
        <v>16744.849999999999</v>
      </c>
      <c r="C5" s="2">
        <v>12321.19</v>
      </c>
      <c r="D5" s="6">
        <f t="shared" si="0"/>
        <v>-4423.659999999998</v>
      </c>
    </row>
    <row r="6" spans="1:4" ht="18" customHeight="1" x14ac:dyDescent="0.25">
      <c r="A6" s="3" t="s">
        <v>8</v>
      </c>
      <c r="B6" s="2">
        <v>16744.849999999999</v>
      </c>
      <c r="C6" s="2">
        <v>11010.56</v>
      </c>
      <c r="D6" s="6">
        <f t="shared" si="0"/>
        <v>-5734.2899999999991</v>
      </c>
    </row>
    <row r="7" spans="1:4" ht="18" customHeight="1" x14ac:dyDescent="0.25">
      <c r="A7" s="3" t="s">
        <v>9</v>
      </c>
      <c r="B7" s="2">
        <v>16744.849999999999</v>
      </c>
      <c r="C7" s="2">
        <v>10353.76</v>
      </c>
      <c r="D7" s="6">
        <f t="shared" si="0"/>
        <v>-6391.0899999999983</v>
      </c>
    </row>
    <row r="8" spans="1:4" ht="18" customHeight="1" x14ac:dyDescent="0.25">
      <c r="A8" s="3" t="s">
        <v>10</v>
      </c>
      <c r="B8" s="2">
        <v>16744.849999999999</v>
      </c>
      <c r="C8" s="2">
        <v>13207.34</v>
      </c>
      <c r="D8" s="6">
        <f t="shared" si="0"/>
        <v>-3537.5099999999984</v>
      </c>
    </row>
    <row r="9" spans="1:4" ht="18" customHeight="1" x14ac:dyDescent="0.25">
      <c r="A9" s="3" t="s">
        <v>11</v>
      </c>
      <c r="B9" s="2">
        <v>16744.849999999999</v>
      </c>
      <c r="C9" s="2">
        <v>11115.56</v>
      </c>
      <c r="D9" s="6">
        <f t="shared" si="0"/>
        <v>-5629.2899999999991</v>
      </c>
    </row>
    <row r="10" spans="1:4" ht="18" customHeight="1" x14ac:dyDescent="0.25">
      <c r="A10" s="3" t="s">
        <v>12</v>
      </c>
      <c r="B10" s="2">
        <v>16744.849999999999</v>
      </c>
      <c r="C10" s="2">
        <v>30569.56</v>
      </c>
      <c r="D10" s="6">
        <f t="shared" si="0"/>
        <v>13824.710000000003</v>
      </c>
    </row>
    <row r="11" spans="1:4" ht="18" customHeight="1" x14ac:dyDescent="0.25">
      <c r="A11" s="3" t="s">
        <v>13</v>
      </c>
      <c r="B11" s="2">
        <v>16744.849999999999</v>
      </c>
      <c r="C11" s="2">
        <v>31200.84</v>
      </c>
      <c r="D11" s="6">
        <f t="shared" si="0"/>
        <v>14455.990000000002</v>
      </c>
    </row>
    <row r="12" spans="1:4" ht="18" customHeight="1" x14ac:dyDescent="0.25">
      <c r="A12" s="3" t="s">
        <v>14</v>
      </c>
      <c r="B12" s="2">
        <v>16744.849999999999</v>
      </c>
      <c r="C12" s="2">
        <v>13754.21</v>
      </c>
      <c r="D12" s="6">
        <f t="shared" si="0"/>
        <v>-2990.6399999999994</v>
      </c>
    </row>
    <row r="13" spans="1:4" ht="18.75" customHeight="1" x14ac:dyDescent="0.25">
      <c r="A13" s="3" t="s">
        <v>15</v>
      </c>
      <c r="B13" s="2">
        <v>16744.849999999999</v>
      </c>
      <c r="C13" s="2">
        <v>53704.14</v>
      </c>
      <c r="D13" s="6">
        <f t="shared" si="0"/>
        <v>36959.29</v>
      </c>
    </row>
    <row r="14" spans="1:4" ht="31.5" customHeight="1" x14ac:dyDescent="0.25">
      <c r="A14" s="4" t="s">
        <v>16</v>
      </c>
      <c r="B14" s="1">
        <f>SUM(B2:B13)</f>
        <v>200938.20000000004</v>
      </c>
      <c r="C14" s="1">
        <f>SUM(C2:C13)</f>
        <v>225083.09999999998</v>
      </c>
      <c r="D14" s="7">
        <f t="shared" si="0"/>
        <v>24144.899999999936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4"/>
  <sheetViews>
    <sheetView workbookViewId="0">
      <selection activeCell="A19" sqref="A19"/>
    </sheetView>
  </sheetViews>
  <sheetFormatPr defaultRowHeight="15" x14ac:dyDescent="0.25"/>
  <cols>
    <col min="1" max="4" width="19.7109375" customWidth="1"/>
  </cols>
  <sheetData>
    <row r="1" spans="1:4" ht="33" customHeight="1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ht="18" customHeight="1" x14ac:dyDescent="0.25">
      <c r="A2" s="3" t="s">
        <v>4</v>
      </c>
      <c r="B2" s="2">
        <v>45280.2</v>
      </c>
      <c r="C2" s="2">
        <v>37747.54</v>
      </c>
      <c r="D2" s="6">
        <f>C2-B2</f>
        <v>-7532.6599999999962</v>
      </c>
    </row>
    <row r="3" spans="1:4" ht="18" customHeight="1" x14ac:dyDescent="0.25">
      <c r="A3" s="3" t="s">
        <v>5</v>
      </c>
      <c r="B3" s="2">
        <v>45280.2</v>
      </c>
      <c r="C3" s="2">
        <v>41416.42</v>
      </c>
      <c r="D3" s="6">
        <f t="shared" ref="D3:D14" si="0">C3-B3</f>
        <v>-3863.7799999999988</v>
      </c>
    </row>
    <row r="4" spans="1:4" ht="18" customHeight="1" x14ac:dyDescent="0.25">
      <c r="A4" s="3" t="s">
        <v>6</v>
      </c>
      <c r="B4" s="2">
        <v>45280.2</v>
      </c>
      <c r="C4" s="2">
        <v>40939.69</v>
      </c>
      <c r="D4" s="6">
        <f t="shared" si="0"/>
        <v>-4340.5099999999948</v>
      </c>
    </row>
    <row r="5" spans="1:4" ht="18" customHeight="1" x14ac:dyDescent="0.25">
      <c r="A5" s="3" t="s">
        <v>7</v>
      </c>
      <c r="B5" s="2">
        <v>45280.2</v>
      </c>
      <c r="C5" s="2">
        <v>38273.760000000002</v>
      </c>
      <c r="D5" s="6">
        <f t="shared" si="0"/>
        <v>-7006.4399999999951</v>
      </c>
    </row>
    <row r="6" spans="1:4" ht="18" customHeight="1" x14ac:dyDescent="0.25">
      <c r="A6" s="3" t="s">
        <v>8</v>
      </c>
      <c r="B6" s="2">
        <v>45280.2</v>
      </c>
      <c r="C6" s="2">
        <v>38560.57</v>
      </c>
      <c r="D6" s="6">
        <f t="shared" si="0"/>
        <v>-6719.6299999999974</v>
      </c>
    </row>
    <row r="7" spans="1:4" ht="18" customHeight="1" x14ac:dyDescent="0.25">
      <c r="A7" s="3" t="s">
        <v>9</v>
      </c>
      <c r="B7" s="2">
        <v>45280.2</v>
      </c>
      <c r="C7" s="2">
        <v>45898.23</v>
      </c>
      <c r="D7" s="6">
        <f t="shared" si="0"/>
        <v>618.03000000000611</v>
      </c>
    </row>
    <row r="8" spans="1:4" ht="18" customHeight="1" x14ac:dyDescent="0.25">
      <c r="A8" s="3" t="s">
        <v>10</v>
      </c>
      <c r="B8" s="2">
        <v>45280.2</v>
      </c>
      <c r="C8" s="2">
        <v>52326.52</v>
      </c>
      <c r="D8" s="6">
        <f t="shared" si="0"/>
        <v>7046.32</v>
      </c>
    </row>
    <row r="9" spans="1:4" ht="18" customHeight="1" x14ac:dyDescent="0.25">
      <c r="A9" s="3" t="s">
        <v>11</v>
      </c>
      <c r="B9" s="2">
        <v>45280.2</v>
      </c>
      <c r="C9" s="2">
        <v>43550.93</v>
      </c>
      <c r="D9" s="6">
        <f t="shared" si="0"/>
        <v>-1729.2699999999968</v>
      </c>
    </row>
    <row r="10" spans="1:4" ht="18" customHeight="1" x14ac:dyDescent="0.25">
      <c r="A10" s="3" t="s">
        <v>12</v>
      </c>
      <c r="B10" s="2">
        <v>45280.2</v>
      </c>
      <c r="C10" s="2">
        <v>44386.74</v>
      </c>
      <c r="D10" s="6">
        <f t="shared" si="0"/>
        <v>-893.45999999999913</v>
      </c>
    </row>
    <row r="11" spans="1:4" ht="18" customHeight="1" x14ac:dyDescent="0.25">
      <c r="A11" s="3" t="s">
        <v>13</v>
      </c>
      <c r="B11" s="2">
        <v>45280.2</v>
      </c>
      <c r="C11" s="2">
        <v>51434.49</v>
      </c>
      <c r="D11" s="6">
        <f t="shared" si="0"/>
        <v>6154.2900000000009</v>
      </c>
    </row>
    <row r="12" spans="1:4" ht="18" customHeight="1" x14ac:dyDescent="0.25">
      <c r="A12" s="3" t="s">
        <v>14</v>
      </c>
      <c r="B12" s="2">
        <v>45280.2</v>
      </c>
      <c r="C12" s="2">
        <v>45201.81</v>
      </c>
      <c r="D12" s="6">
        <f t="shared" si="0"/>
        <v>-78.389999999999418</v>
      </c>
    </row>
    <row r="13" spans="1:4" ht="18" customHeight="1" x14ac:dyDescent="0.25">
      <c r="A13" s="3" t="s">
        <v>15</v>
      </c>
      <c r="B13" s="2">
        <v>45280.2</v>
      </c>
      <c r="C13" s="2">
        <v>62291.45</v>
      </c>
      <c r="D13" s="6">
        <f t="shared" si="0"/>
        <v>17011.25</v>
      </c>
    </row>
    <row r="14" spans="1:4" ht="30" customHeight="1" x14ac:dyDescent="0.25">
      <c r="A14" s="4" t="s">
        <v>16</v>
      </c>
      <c r="B14" s="1">
        <f>SUM(B2:B13)</f>
        <v>543362.4</v>
      </c>
      <c r="C14" s="1">
        <f>SUM(C2:C13)</f>
        <v>542028.15</v>
      </c>
      <c r="D14" s="7">
        <f t="shared" si="0"/>
        <v>-1334.25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4"/>
  <sheetViews>
    <sheetView workbookViewId="0">
      <selection activeCell="A20" sqref="A20"/>
    </sheetView>
  </sheetViews>
  <sheetFormatPr defaultRowHeight="15" x14ac:dyDescent="0.25"/>
  <cols>
    <col min="1" max="4" width="19.7109375" customWidth="1"/>
  </cols>
  <sheetData>
    <row r="1" spans="1:4" ht="30.75" customHeight="1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ht="18" customHeight="1" x14ac:dyDescent="0.25">
      <c r="A2" s="3" t="s">
        <v>4</v>
      </c>
      <c r="B2" s="2">
        <v>15104.45</v>
      </c>
      <c r="C2" s="2">
        <v>6129.04</v>
      </c>
      <c r="D2" s="6">
        <f>C2-B2</f>
        <v>-8975.41</v>
      </c>
    </row>
    <row r="3" spans="1:4" ht="18" customHeight="1" x14ac:dyDescent="0.25">
      <c r="A3" s="3" t="s">
        <v>5</v>
      </c>
      <c r="B3" s="2">
        <v>15104.45</v>
      </c>
      <c r="C3" s="2">
        <v>10951.64</v>
      </c>
      <c r="D3" s="6">
        <f t="shared" ref="D3:D14" si="0">C3-B3</f>
        <v>-4152.8100000000013</v>
      </c>
    </row>
    <row r="4" spans="1:4" ht="18" customHeight="1" x14ac:dyDescent="0.25">
      <c r="A4" s="3" t="s">
        <v>6</v>
      </c>
      <c r="B4" s="2">
        <v>15104.45</v>
      </c>
      <c r="C4" s="2">
        <v>8390.75</v>
      </c>
      <c r="D4" s="6">
        <f t="shared" si="0"/>
        <v>-6713.7000000000007</v>
      </c>
    </row>
    <row r="5" spans="1:4" ht="18" customHeight="1" x14ac:dyDescent="0.25">
      <c r="A5" s="3" t="s">
        <v>7</v>
      </c>
      <c r="B5" s="2">
        <v>15104.45</v>
      </c>
      <c r="C5" s="2">
        <v>10313.33</v>
      </c>
      <c r="D5" s="6">
        <f t="shared" si="0"/>
        <v>-4791.1200000000008</v>
      </c>
    </row>
    <row r="6" spans="1:4" ht="18" customHeight="1" x14ac:dyDescent="0.25">
      <c r="A6" s="3" t="s">
        <v>8</v>
      </c>
      <c r="B6" s="2">
        <v>15104.45</v>
      </c>
      <c r="C6" s="2">
        <v>9531.69</v>
      </c>
      <c r="D6" s="6">
        <f t="shared" si="0"/>
        <v>-5572.76</v>
      </c>
    </row>
    <row r="7" spans="1:4" ht="18" customHeight="1" x14ac:dyDescent="0.25">
      <c r="A7" s="3" t="s">
        <v>9</v>
      </c>
      <c r="B7" s="2">
        <v>15104.45</v>
      </c>
      <c r="C7" s="2">
        <v>12095.51</v>
      </c>
      <c r="D7" s="6">
        <f t="shared" si="0"/>
        <v>-3008.9400000000005</v>
      </c>
    </row>
    <row r="8" spans="1:4" ht="18" customHeight="1" x14ac:dyDescent="0.25">
      <c r="A8" s="3" t="s">
        <v>10</v>
      </c>
      <c r="B8" s="2">
        <v>15104.45</v>
      </c>
      <c r="C8" s="2">
        <v>7654.23</v>
      </c>
      <c r="D8" s="6">
        <f t="shared" si="0"/>
        <v>-7450.2200000000012</v>
      </c>
    </row>
    <row r="9" spans="1:4" ht="18" customHeight="1" x14ac:dyDescent="0.25">
      <c r="A9" s="3" t="s">
        <v>11</v>
      </c>
      <c r="B9" s="2">
        <v>15104.45</v>
      </c>
      <c r="C9" s="2">
        <v>13043.18</v>
      </c>
      <c r="D9" s="6">
        <f t="shared" si="0"/>
        <v>-2061.2700000000004</v>
      </c>
    </row>
    <row r="10" spans="1:4" ht="18" customHeight="1" x14ac:dyDescent="0.25">
      <c r="A10" s="3" t="s">
        <v>12</v>
      </c>
      <c r="B10" s="2">
        <v>15104.45</v>
      </c>
      <c r="C10" s="2">
        <v>4802.3599999999997</v>
      </c>
      <c r="D10" s="6">
        <f t="shared" si="0"/>
        <v>-10302.09</v>
      </c>
    </row>
    <row r="11" spans="1:4" ht="18" customHeight="1" x14ac:dyDescent="0.25">
      <c r="A11" s="3" t="s">
        <v>13</v>
      </c>
      <c r="B11" s="2">
        <v>15104.45</v>
      </c>
      <c r="C11" s="2">
        <v>12673.47</v>
      </c>
      <c r="D11" s="6">
        <f t="shared" si="0"/>
        <v>-2430.9800000000014</v>
      </c>
    </row>
    <row r="12" spans="1:4" ht="18" customHeight="1" x14ac:dyDescent="0.25">
      <c r="A12" s="3" t="s">
        <v>14</v>
      </c>
      <c r="B12" s="2">
        <v>15104.45</v>
      </c>
      <c r="C12" s="2">
        <v>9786.83</v>
      </c>
      <c r="D12" s="6">
        <f t="shared" si="0"/>
        <v>-5317.6200000000008</v>
      </c>
    </row>
    <row r="13" spans="1:4" ht="18" customHeight="1" x14ac:dyDescent="0.25">
      <c r="A13" s="3" t="s">
        <v>15</v>
      </c>
      <c r="B13" s="2">
        <v>15104.45</v>
      </c>
      <c r="C13" s="2">
        <v>12150.87</v>
      </c>
      <c r="D13" s="6">
        <f t="shared" si="0"/>
        <v>-2953.58</v>
      </c>
    </row>
    <row r="14" spans="1:4" ht="29.25" customHeight="1" x14ac:dyDescent="0.25">
      <c r="A14" s="4" t="s">
        <v>16</v>
      </c>
      <c r="B14" s="1">
        <f>SUM(B2:B13)</f>
        <v>181253.40000000002</v>
      </c>
      <c r="C14" s="1">
        <f>SUM(C2:C13)</f>
        <v>117522.9</v>
      </c>
      <c r="D14" s="6">
        <f t="shared" si="0"/>
        <v>-63730.500000000029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"/>
  <sheetViews>
    <sheetView workbookViewId="0">
      <selection activeCell="B20" sqref="B20"/>
    </sheetView>
  </sheetViews>
  <sheetFormatPr defaultRowHeight="15" x14ac:dyDescent="0.25"/>
  <cols>
    <col min="1" max="1" width="15.28515625" customWidth="1"/>
    <col min="2" max="3" width="12" customWidth="1"/>
    <col min="4" max="4" width="12.140625" customWidth="1"/>
    <col min="5" max="5" width="12" customWidth="1"/>
    <col min="6" max="6" width="12.28515625" customWidth="1"/>
    <col min="7" max="7" width="12" customWidth="1"/>
    <col min="8" max="8" width="12.7109375" customWidth="1"/>
    <col min="9" max="9" width="12" customWidth="1"/>
    <col min="10" max="10" width="12.7109375" customWidth="1"/>
    <col min="11" max="11" width="11.7109375" customWidth="1"/>
    <col min="12" max="12" width="15.5703125" customWidth="1"/>
  </cols>
  <sheetData>
    <row r="1" spans="1:12" ht="29.25" customHeight="1" x14ac:dyDescent="0.25">
      <c r="A1" s="40" t="s">
        <v>0</v>
      </c>
      <c r="B1" s="42" t="s">
        <v>17</v>
      </c>
      <c r="C1" s="43"/>
      <c r="D1" s="42" t="s">
        <v>18</v>
      </c>
      <c r="E1" s="43"/>
      <c r="F1" s="42" t="s">
        <v>19</v>
      </c>
      <c r="G1" s="43"/>
      <c r="H1" s="42" t="s">
        <v>20</v>
      </c>
      <c r="I1" s="43"/>
      <c r="J1" s="42" t="s">
        <v>22</v>
      </c>
      <c r="K1" s="43"/>
      <c r="L1" s="38" t="s">
        <v>21</v>
      </c>
    </row>
    <row r="2" spans="1:12" ht="29.25" customHeight="1" x14ac:dyDescent="0.25">
      <c r="A2" s="41"/>
      <c r="B2" s="9" t="s">
        <v>1</v>
      </c>
      <c r="C2" s="11" t="s">
        <v>2</v>
      </c>
      <c r="D2" s="9" t="s">
        <v>1</v>
      </c>
      <c r="E2" s="11" t="s">
        <v>2</v>
      </c>
      <c r="F2" s="9" t="s">
        <v>1</v>
      </c>
      <c r="G2" s="11" t="s">
        <v>2</v>
      </c>
      <c r="H2" s="9" t="s">
        <v>1</v>
      </c>
      <c r="I2" s="11" t="s">
        <v>2</v>
      </c>
      <c r="J2" s="9" t="s">
        <v>1</v>
      </c>
      <c r="K2" s="11" t="s">
        <v>2</v>
      </c>
      <c r="L2" s="39"/>
    </row>
    <row r="3" spans="1:12" ht="29.25" customHeight="1" x14ac:dyDescent="0.25">
      <c r="A3" s="10" t="s">
        <v>4</v>
      </c>
      <c r="B3" s="8">
        <v>9413.44</v>
      </c>
      <c r="C3" s="12">
        <v>4984.59</v>
      </c>
      <c r="D3" s="8">
        <v>16744.849999999999</v>
      </c>
      <c r="E3" s="12">
        <v>10632.36</v>
      </c>
      <c r="F3" s="8">
        <v>45280.2</v>
      </c>
      <c r="G3" s="12">
        <v>37747.54</v>
      </c>
      <c r="H3" s="8">
        <v>15104.45</v>
      </c>
      <c r="I3" s="12">
        <v>6129.04</v>
      </c>
      <c r="J3" s="8">
        <f>B3+D3+F3+H3</f>
        <v>86542.939999999988</v>
      </c>
      <c r="K3" s="12">
        <f>C3+E3+G3+I3</f>
        <v>59493.530000000006</v>
      </c>
      <c r="L3" s="13">
        <f>K3-J3</f>
        <v>-27049.409999999982</v>
      </c>
    </row>
    <row r="4" spans="1:12" ht="29.25" customHeight="1" x14ac:dyDescent="0.25">
      <c r="A4" s="10" t="s">
        <v>5</v>
      </c>
      <c r="B4" s="8">
        <v>9413.44</v>
      </c>
      <c r="C4" s="12">
        <v>2586.54</v>
      </c>
      <c r="D4" s="8">
        <v>16744.849999999999</v>
      </c>
      <c r="E4" s="12">
        <v>17437.849999999999</v>
      </c>
      <c r="F4" s="8">
        <v>45280.2</v>
      </c>
      <c r="G4" s="12">
        <v>41416.42</v>
      </c>
      <c r="H4" s="8">
        <v>15104.45</v>
      </c>
      <c r="I4" s="12">
        <v>10951.64</v>
      </c>
      <c r="J4" s="8">
        <f t="shared" ref="J4:J14" si="0">B4+D4+F4+H4</f>
        <v>86542.939999999988</v>
      </c>
      <c r="K4" s="12">
        <f t="shared" ref="K4:K14" si="1">C4+E4+G4+I4</f>
        <v>72392.45</v>
      </c>
      <c r="L4" s="13">
        <f t="shared" ref="L4:L15" si="2">K4-J4</f>
        <v>-14150.489999999991</v>
      </c>
    </row>
    <row r="5" spans="1:12" ht="30.75" customHeight="1" x14ac:dyDescent="0.25">
      <c r="A5" s="10" t="s">
        <v>6</v>
      </c>
      <c r="B5" s="8">
        <v>9413.44</v>
      </c>
      <c r="C5" s="12">
        <v>5655.6</v>
      </c>
      <c r="D5" s="8">
        <v>16744.849999999999</v>
      </c>
      <c r="E5" s="12">
        <v>9775.73</v>
      </c>
      <c r="F5" s="8">
        <v>45280.2</v>
      </c>
      <c r="G5" s="12">
        <v>40939.69</v>
      </c>
      <c r="H5" s="8">
        <v>15104.45</v>
      </c>
      <c r="I5" s="12">
        <v>8390.75</v>
      </c>
      <c r="J5" s="8">
        <f t="shared" si="0"/>
        <v>86542.939999999988</v>
      </c>
      <c r="K5" s="12">
        <f t="shared" si="1"/>
        <v>64761.770000000004</v>
      </c>
      <c r="L5" s="13">
        <f t="shared" si="2"/>
        <v>-21781.169999999984</v>
      </c>
    </row>
    <row r="6" spans="1:12" ht="30" customHeight="1" x14ac:dyDescent="0.25">
      <c r="A6" s="10" t="s">
        <v>7</v>
      </c>
      <c r="B6" s="8">
        <v>9413.44</v>
      </c>
      <c r="C6" s="12">
        <v>3762.76</v>
      </c>
      <c r="D6" s="8">
        <v>16744.849999999999</v>
      </c>
      <c r="E6" s="12">
        <v>12321.19</v>
      </c>
      <c r="F6" s="8">
        <v>45280.2</v>
      </c>
      <c r="G6" s="12">
        <v>38273.760000000002</v>
      </c>
      <c r="H6" s="8">
        <v>15104.45</v>
      </c>
      <c r="I6" s="12">
        <v>10313.33</v>
      </c>
      <c r="J6" s="8">
        <f t="shared" si="0"/>
        <v>86542.939999999988</v>
      </c>
      <c r="K6" s="12">
        <f t="shared" si="1"/>
        <v>64671.040000000008</v>
      </c>
      <c r="L6" s="13">
        <f t="shared" si="2"/>
        <v>-21871.89999999998</v>
      </c>
    </row>
    <row r="7" spans="1:12" ht="30.75" customHeight="1" x14ac:dyDescent="0.25">
      <c r="A7" s="10" t="s">
        <v>8</v>
      </c>
      <c r="B7" s="8">
        <v>9413.44</v>
      </c>
      <c r="C7" s="12">
        <v>5826.33</v>
      </c>
      <c r="D7" s="8">
        <v>16744.849999999999</v>
      </c>
      <c r="E7" s="12">
        <v>11010.56</v>
      </c>
      <c r="F7" s="8">
        <v>45280.2</v>
      </c>
      <c r="G7" s="12">
        <v>38560.57</v>
      </c>
      <c r="H7" s="8">
        <v>15104.45</v>
      </c>
      <c r="I7" s="12">
        <v>9531.69</v>
      </c>
      <c r="J7" s="8">
        <f t="shared" si="0"/>
        <v>86542.939999999988</v>
      </c>
      <c r="K7" s="12">
        <f t="shared" si="1"/>
        <v>64929.15</v>
      </c>
      <c r="L7" s="13">
        <f t="shared" si="2"/>
        <v>-21613.789999999986</v>
      </c>
    </row>
    <row r="8" spans="1:12" ht="30" customHeight="1" x14ac:dyDescent="0.25">
      <c r="A8" s="10" t="s">
        <v>9</v>
      </c>
      <c r="B8" s="8">
        <v>9413.44</v>
      </c>
      <c r="C8" s="12">
        <v>5265.29</v>
      </c>
      <c r="D8" s="8">
        <v>16744.849999999999</v>
      </c>
      <c r="E8" s="12">
        <v>10353.76</v>
      </c>
      <c r="F8" s="8">
        <v>45280.2</v>
      </c>
      <c r="G8" s="12">
        <v>45898.23</v>
      </c>
      <c r="H8" s="8">
        <v>15104.45</v>
      </c>
      <c r="I8" s="12">
        <v>12095.51</v>
      </c>
      <c r="J8" s="8">
        <f t="shared" si="0"/>
        <v>86542.939999999988</v>
      </c>
      <c r="K8" s="12">
        <f t="shared" si="1"/>
        <v>73612.789999999994</v>
      </c>
      <c r="L8" s="13">
        <f t="shared" si="2"/>
        <v>-12930.149999999994</v>
      </c>
    </row>
    <row r="9" spans="1:12" ht="29.25" customHeight="1" x14ac:dyDescent="0.25">
      <c r="A9" s="10" t="s">
        <v>10</v>
      </c>
      <c r="B9" s="8">
        <v>9413.44</v>
      </c>
      <c r="C9" s="12">
        <v>5197.16</v>
      </c>
      <c r="D9" s="8">
        <v>16744.849999999999</v>
      </c>
      <c r="E9" s="12">
        <v>13207.34</v>
      </c>
      <c r="F9" s="8">
        <v>45280.2</v>
      </c>
      <c r="G9" s="12">
        <v>52326.52</v>
      </c>
      <c r="H9" s="8">
        <v>15104.45</v>
      </c>
      <c r="I9" s="12">
        <v>7654.23</v>
      </c>
      <c r="J9" s="8">
        <f t="shared" si="0"/>
        <v>86542.939999999988</v>
      </c>
      <c r="K9" s="12">
        <f t="shared" si="1"/>
        <v>78385.249999999985</v>
      </c>
      <c r="L9" s="13">
        <f t="shared" si="2"/>
        <v>-8157.6900000000023</v>
      </c>
    </row>
    <row r="10" spans="1:12" ht="29.25" customHeight="1" x14ac:dyDescent="0.25">
      <c r="A10" s="10" t="s">
        <v>11</v>
      </c>
      <c r="B10" s="8">
        <v>9413.44</v>
      </c>
      <c r="C10" s="12">
        <v>4409.68</v>
      </c>
      <c r="D10" s="8">
        <v>16744.849999999999</v>
      </c>
      <c r="E10" s="12">
        <v>11115.56</v>
      </c>
      <c r="F10" s="8">
        <v>45280.2</v>
      </c>
      <c r="G10" s="12">
        <v>43550.93</v>
      </c>
      <c r="H10" s="8">
        <v>15104.45</v>
      </c>
      <c r="I10" s="12">
        <v>13043.18</v>
      </c>
      <c r="J10" s="8">
        <f t="shared" si="0"/>
        <v>86542.939999999988</v>
      </c>
      <c r="K10" s="12">
        <f t="shared" si="1"/>
        <v>72119.350000000006</v>
      </c>
      <c r="L10" s="13">
        <f t="shared" si="2"/>
        <v>-14423.589999999982</v>
      </c>
    </row>
    <row r="11" spans="1:12" ht="28.5" customHeight="1" x14ac:dyDescent="0.25">
      <c r="A11" s="10" t="s">
        <v>12</v>
      </c>
      <c r="B11" s="8">
        <v>9413.44</v>
      </c>
      <c r="C11" s="12">
        <v>5230.7299999999996</v>
      </c>
      <c r="D11" s="8">
        <v>16744.849999999999</v>
      </c>
      <c r="E11" s="12">
        <v>30569.56</v>
      </c>
      <c r="F11" s="8">
        <v>45280.2</v>
      </c>
      <c r="G11" s="12">
        <v>44386.74</v>
      </c>
      <c r="H11" s="8">
        <v>15104.45</v>
      </c>
      <c r="I11" s="12">
        <v>4802.3599999999997</v>
      </c>
      <c r="J11" s="8">
        <f t="shared" si="0"/>
        <v>86542.939999999988</v>
      </c>
      <c r="K11" s="12">
        <f t="shared" si="1"/>
        <v>84989.39</v>
      </c>
      <c r="L11" s="13">
        <f t="shared" si="2"/>
        <v>-1553.5499999999884</v>
      </c>
    </row>
    <row r="12" spans="1:12" ht="30.75" customHeight="1" x14ac:dyDescent="0.25">
      <c r="A12" s="10" t="s">
        <v>13</v>
      </c>
      <c r="B12" s="8">
        <v>9413.44</v>
      </c>
      <c r="C12" s="12">
        <v>26279.45</v>
      </c>
      <c r="D12" s="8">
        <v>16744.849999999999</v>
      </c>
      <c r="E12" s="12">
        <v>31200.84</v>
      </c>
      <c r="F12" s="8">
        <v>45280.2</v>
      </c>
      <c r="G12" s="12">
        <v>51434.49</v>
      </c>
      <c r="H12" s="8">
        <v>15104.45</v>
      </c>
      <c r="I12" s="12">
        <v>12673.47</v>
      </c>
      <c r="J12" s="8">
        <f t="shared" si="0"/>
        <v>86542.939999999988</v>
      </c>
      <c r="K12" s="12">
        <f t="shared" si="1"/>
        <v>121588.25</v>
      </c>
      <c r="L12" s="13">
        <f t="shared" si="2"/>
        <v>35045.310000000012</v>
      </c>
    </row>
    <row r="13" spans="1:12" ht="27.75" customHeight="1" x14ac:dyDescent="0.25">
      <c r="A13" s="10" t="s">
        <v>14</v>
      </c>
      <c r="B13" s="8">
        <v>9413.44</v>
      </c>
      <c r="C13" s="12">
        <v>41220.04</v>
      </c>
      <c r="D13" s="8">
        <v>16744.849999999999</v>
      </c>
      <c r="E13" s="12">
        <v>13754.21</v>
      </c>
      <c r="F13" s="8">
        <v>45280.2</v>
      </c>
      <c r="G13" s="12">
        <v>45201.81</v>
      </c>
      <c r="H13" s="8">
        <v>15104.45</v>
      </c>
      <c r="I13" s="12">
        <v>9786.83</v>
      </c>
      <c r="J13" s="8">
        <f t="shared" si="0"/>
        <v>86542.939999999988</v>
      </c>
      <c r="K13" s="12">
        <f t="shared" si="1"/>
        <v>109962.89</v>
      </c>
      <c r="L13" s="13">
        <f t="shared" si="2"/>
        <v>23419.950000000012</v>
      </c>
    </row>
    <row r="14" spans="1:12" ht="28.5" customHeight="1" thickBot="1" x14ac:dyDescent="0.3">
      <c r="A14" s="18" t="s">
        <v>15</v>
      </c>
      <c r="B14" s="19">
        <v>9413.44</v>
      </c>
      <c r="C14" s="20">
        <v>5695.69</v>
      </c>
      <c r="D14" s="19">
        <v>16744.849999999999</v>
      </c>
      <c r="E14" s="20">
        <v>53704.14</v>
      </c>
      <c r="F14" s="19">
        <v>45280.2</v>
      </c>
      <c r="G14" s="20">
        <v>62291.45</v>
      </c>
      <c r="H14" s="19">
        <v>15104.45</v>
      </c>
      <c r="I14" s="20">
        <v>12150.87</v>
      </c>
      <c r="J14" s="19">
        <f t="shared" si="0"/>
        <v>86542.939999999988</v>
      </c>
      <c r="K14" s="20">
        <f t="shared" si="1"/>
        <v>133842.15</v>
      </c>
      <c r="L14" s="21">
        <f t="shared" si="2"/>
        <v>47299.210000000006</v>
      </c>
    </row>
    <row r="15" spans="1:12" ht="30.75" customHeight="1" thickTop="1" x14ac:dyDescent="0.25">
      <c r="A15" s="14" t="s">
        <v>16</v>
      </c>
      <c r="B15" s="15">
        <f t="shared" ref="B15:K15" si="3">SUM(B3:B14)</f>
        <v>112961.28000000001</v>
      </c>
      <c r="C15" s="16">
        <f t="shared" si="3"/>
        <v>116113.86000000002</v>
      </c>
      <c r="D15" s="15">
        <f t="shared" si="3"/>
        <v>200938.20000000004</v>
      </c>
      <c r="E15" s="16">
        <f t="shared" si="3"/>
        <v>225083.09999999998</v>
      </c>
      <c r="F15" s="15">
        <f t="shared" si="3"/>
        <v>543362.4</v>
      </c>
      <c r="G15" s="16">
        <f t="shared" si="3"/>
        <v>542028.15</v>
      </c>
      <c r="H15" s="15">
        <f t="shared" si="3"/>
        <v>181253.40000000002</v>
      </c>
      <c r="I15" s="16">
        <f t="shared" si="3"/>
        <v>117522.9</v>
      </c>
      <c r="J15" s="15">
        <f t="shared" si="3"/>
        <v>1038515.2799999997</v>
      </c>
      <c r="K15" s="16">
        <f t="shared" si="3"/>
        <v>1000748.01</v>
      </c>
      <c r="L15" s="17">
        <f t="shared" si="2"/>
        <v>-37767.269999999669</v>
      </c>
    </row>
  </sheetData>
  <mergeCells count="7">
    <mergeCell ref="L1:L2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R15"/>
  <sheetViews>
    <sheetView zoomScaleNormal="100" workbookViewId="0">
      <selection activeCell="AL17" sqref="AL17"/>
    </sheetView>
  </sheetViews>
  <sheetFormatPr defaultRowHeight="15" x14ac:dyDescent="0.25"/>
  <cols>
    <col min="1" max="1" width="10.85546875" customWidth="1"/>
    <col min="2" max="3" width="8.85546875" customWidth="1"/>
    <col min="4" max="6" width="8.5703125" customWidth="1"/>
    <col min="7" max="7" width="11.42578125" customWidth="1"/>
    <col min="8" max="8" width="10.42578125" customWidth="1"/>
    <col min="9" max="9" width="8.5703125" customWidth="1"/>
    <col min="10" max="10" width="9.42578125" customWidth="1"/>
    <col min="11" max="11" width="10.140625" customWidth="1"/>
    <col min="12" max="12" width="8.85546875" customWidth="1"/>
    <col min="13" max="13" width="8.28515625" customWidth="1"/>
    <col min="14" max="23" width="8.42578125" customWidth="1"/>
    <col min="24" max="24" width="7.85546875" customWidth="1"/>
    <col min="25" max="25" width="8.28515625" customWidth="1"/>
    <col min="26" max="26" width="8.7109375" customWidth="1"/>
    <col min="27" max="27" width="8.42578125" customWidth="1"/>
    <col min="28" max="29" width="8.7109375" customWidth="1"/>
    <col min="30" max="30" width="10.140625" customWidth="1"/>
    <col min="31" max="31" width="8.7109375" customWidth="1"/>
    <col min="32" max="32" width="10" customWidth="1"/>
    <col min="33" max="35" width="8.7109375" customWidth="1"/>
    <col min="36" max="36" width="8.85546875" customWidth="1"/>
    <col min="37" max="46" width="9.42578125" customWidth="1"/>
    <col min="47" max="47" width="9" customWidth="1"/>
    <col min="48" max="48" width="9.140625" customWidth="1"/>
    <col min="49" max="64" width="11.42578125" customWidth="1"/>
    <col min="65" max="69" width="11.5703125" customWidth="1"/>
    <col min="70" max="70" width="13.42578125" customWidth="1"/>
  </cols>
  <sheetData>
    <row r="1" spans="1:70" ht="30" customHeight="1" x14ac:dyDescent="0.25">
      <c r="A1" s="40" t="s">
        <v>0</v>
      </c>
      <c r="B1" s="42" t="s">
        <v>26</v>
      </c>
      <c r="C1" s="42"/>
      <c r="D1" s="42"/>
      <c r="E1" s="42"/>
      <c r="F1" s="42"/>
      <c r="G1" s="42"/>
      <c r="H1" s="42"/>
      <c r="I1" s="42"/>
      <c r="J1" s="42"/>
      <c r="K1" s="43"/>
      <c r="L1" s="42" t="s">
        <v>27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  <c r="Z1" s="42" t="s">
        <v>28</v>
      </c>
      <c r="AA1" s="42"/>
      <c r="AB1" s="42"/>
      <c r="AC1" s="42"/>
      <c r="AD1" s="42"/>
      <c r="AE1" s="42"/>
      <c r="AF1" s="42"/>
      <c r="AG1" s="42"/>
      <c r="AH1" s="43"/>
      <c r="AI1" s="42" t="s">
        <v>29</v>
      </c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3"/>
      <c r="AW1" s="46" t="s">
        <v>30</v>
      </c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4" t="s">
        <v>31</v>
      </c>
    </row>
    <row r="2" spans="1:70" ht="114.75" customHeight="1" x14ac:dyDescent="0.25">
      <c r="A2" s="41"/>
      <c r="B2" s="23" t="s">
        <v>23</v>
      </c>
      <c r="C2" s="22" t="s">
        <v>24</v>
      </c>
      <c r="D2" s="22" t="s">
        <v>32</v>
      </c>
      <c r="E2" s="22" t="s">
        <v>33</v>
      </c>
      <c r="F2" s="22" t="s">
        <v>34</v>
      </c>
      <c r="G2" s="22" t="s">
        <v>35</v>
      </c>
      <c r="H2" s="22" t="s">
        <v>36</v>
      </c>
      <c r="I2" s="22" t="s">
        <v>37</v>
      </c>
      <c r="J2" s="22" t="s">
        <v>38</v>
      </c>
      <c r="K2" s="25" t="s">
        <v>25</v>
      </c>
      <c r="L2" s="23" t="s">
        <v>23</v>
      </c>
      <c r="M2" s="22" t="s">
        <v>48</v>
      </c>
      <c r="N2" s="22" t="s">
        <v>45</v>
      </c>
      <c r="O2" s="22" t="s">
        <v>39</v>
      </c>
      <c r="P2" s="22" t="s">
        <v>38</v>
      </c>
      <c r="Q2" s="22" t="s">
        <v>40</v>
      </c>
      <c r="R2" s="22" t="s">
        <v>41</v>
      </c>
      <c r="S2" s="22" t="s">
        <v>42</v>
      </c>
      <c r="T2" s="22" t="s">
        <v>43</v>
      </c>
      <c r="U2" s="22" t="s">
        <v>44</v>
      </c>
      <c r="V2" s="22" t="s">
        <v>49</v>
      </c>
      <c r="W2" s="22" t="s">
        <v>46</v>
      </c>
      <c r="X2" s="22" t="s">
        <v>47</v>
      </c>
      <c r="Y2" s="26" t="s">
        <v>25</v>
      </c>
      <c r="Z2" s="23" t="s">
        <v>23</v>
      </c>
      <c r="AA2" s="24" t="s">
        <v>24</v>
      </c>
      <c r="AB2" s="24" t="s">
        <v>52</v>
      </c>
      <c r="AC2" s="24" t="s">
        <v>50</v>
      </c>
      <c r="AD2" s="24" t="s">
        <v>51</v>
      </c>
      <c r="AE2" s="24" t="s">
        <v>53</v>
      </c>
      <c r="AF2" s="24" t="s">
        <v>54</v>
      </c>
      <c r="AG2" s="24" t="s">
        <v>55</v>
      </c>
      <c r="AH2" s="26" t="s">
        <v>25</v>
      </c>
      <c r="AI2" s="23" t="s">
        <v>23</v>
      </c>
      <c r="AJ2" s="24" t="s">
        <v>49</v>
      </c>
      <c r="AK2" s="22" t="s">
        <v>45</v>
      </c>
      <c r="AL2" s="24" t="s">
        <v>39</v>
      </c>
      <c r="AM2" s="24" t="s">
        <v>56</v>
      </c>
      <c r="AN2" s="22" t="s">
        <v>40</v>
      </c>
      <c r="AO2" s="22" t="s">
        <v>41</v>
      </c>
      <c r="AP2" s="22" t="s">
        <v>42</v>
      </c>
      <c r="AQ2" s="22" t="s">
        <v>43</v>
      </c>
      <c r="AR2" s="22" t="s">
        <v>44</v>
      </c>
      <c r="AS2" s="22" t="s">
        <v>46</v>
      </c>
      <c r="AT2" s="22" t="s">
        <v>57</v>
      </c>
      <c r="AU2" s="22" t="s">
        <v>48</v>
      </c>
      <c r="AV2" s="26" t="s">
        <v>25</v>
      </c>
      <c r="AW2" s="23" t="s">
        <v>23</v>
      </c>
      <c r="AX2" s="22" t="s">
        <v>24</v>
      </c>
      <c r="AY2" s="22" t="s">
        <v>32</v>
      </c>
      <c r="AZ2" s="22" t="s">
        <v>33</v>
      </c>
      <c r="BA2" s="22" t="s">
        <v>34</v>
      </c>
      <c r="BB2" s="22" t="s">
        <v>35</v>
      </c>
      <c r="BC2" s="22" t="s">
        <v>36</v>
      </c>
      <c r="BD2" s="22" t="s">
        <v>39</v>
      </c>
      <c r="BE2" s="22" t="s">
        <v>38</v>
      </c>
      <c r="BF2" s="22" t="s">
        <v>48</v>
      </c>
      <c r="BG2" s="22" t="s">
        <v>45</v>
      </c>
      <c r="BH2" s="22" t="s">
        <v>40</v>
      </c>
      <c r="BI2" s="22" t="s">
        <v>41</v>
      </c>
      <c r="BJ2" s="22" t="s">
        <v>42</v>
      </c>
      <c r="BK2" s="22" t="s">
        <v>43</v>
      </c>
      <c r="BL2" s="22" t="s">
        <v>44</v>
      </c>
      <c r="BM2" s="22" t="s">
        <v>58</v>
      </c>
      <c r="BN2" s="22" t="s">
        <v>46</v>
      </c>
      <c r="BO2" s="22" t="s">
        <v>47</v>
      </c>
      <c r="BP2" s="24" t="s">
        <v>51</v>
      </c>
      <c r="BQ2" s="24" t="s">
        <v>53</v>
      </c>
      <c r="BR2" s="45"/>
    </row>
    <row r="3" spans="1:70" ht="28.5" customHeight="1" x14ac:dyDescent="0.25">
      <c r="A3" s="33" t="s">
        <v>4</v>
      </c>
      <c r="B3" s="53">
        <v>0</v>
      </c>
      <c r="C3" s="54">
        <v>342.76</v>
      </c>
      <c r="D3" s="54">
        <v>1294.3499999999999</v>
      </c>
      <c r="E3" s="54">
        <v>635.17999999999995</v>
      </c>
      <c r="F3" s="54">
        <v>127.9</v>
      </c>
      <c r="G3" s="54">
        <v>511.6</v>
      </c>
      <c r="H3" s="54">
        <v>419.51</v>
      </c>
      <c r="I3" s="54">
        <v>51.16</v>
      </c>
      <c r="J3" s="54">
        <v>1207.3800000000001</v>
      </c>
      <c r="K3" s="55">
        <f>SUM(B3:J3)</f>
        <v>4589.84</v>
      </c>
      <c r="L3" s="53">
        <v>0</v>
      </c>
      <c r="M3" s="54">
        <v>894.72</v>
      </c>
      <c r="N3" s="54">
        <v>1815.63</v>
      </c>
      <c r="O3" s="54">
        <v>794.25</v>
      </c>
      <c r="P3" s="54">
        <v>88.39</v>
      </c>
      <c r="Q3" s="54">
        <v>1414.1</v>
      </c>
      <c r="R3" s="54">
        <v>218.23</v>
      </c>
      <c r="S3" s="54">
        <v>349.16</v>
      </c>
      <c r="T3" s="54">
        <v>78.56</v>
      </c>
      <c r="U3" s="54">
        <v>776.88</v>
      </c>
      <c r="V3" s="54">
        <v>331.7</v>
      </c>
      <c r="W3" s="54">
        <v>3068.24</v>
      </c>
      <c r="X3" s="54">
        <v>104.75</v>
      </c>
      <c r="Y3" s="57">
        <f>SUM(L3:X3)</f>
        <v>9934.61</v>
      </c>
      <c r="Z3" s="53">
        <v>0</v>
      </c>
      <c r="AA3" s="54">
        <v>1746.14</v>
      </c>
      <c r="AB3" s="54">
        <v>7738.04</v>
      </c>
      <c r="AC3" s="54">
        <v>4077.58</v>
      </c>
      <c r="AD3" s="54">
        <v>8862.39</v>
      </c>
      <c r="AE3" s="54">
        <v>41.73</v>
      </c>
      <c r="AF3" s="54">
        <v>8763.06</v>
      </c>
      <c r="AG3" s="54">
        <v>235.63</v>
      </c>
      <c r="AH3" s="57">
        <f>SUM(Z3:AG3)</f>
        <v>31464.570000000003</v>
      </c>
      <c r="AI3" s="53">
        <v>470</v>
      </c>
      <c r="AJ3" s="54">
        <v>331.7</v>
      </c>
      <c r="AK3" s="54">
        <v>1815.63</v>
      </c>
      <c r="AL3" s="54">
        <v>794.25</v>
      </c>
      <c r="AM3" s="54">
        <v>78.56</v>
      </c>
      <c r="AN3" s="54">
        <v>1414.1</v>
      </c>
      <c r="AO3" s="54">
        <v>218.23</v>
      </c>
      <c r="AP3" s="54">
        <v>349.16</v>
      </c>
      <c r="AQ3" s="54">
        <v>78.56</v>
      </c>
      <c r="AR3" s="54">
        <v>776.88</v>
      </c>
      <c r="AS3" s="54">
        <v>3068.24</v>
      </c>
      <c r="AT3" s="54">
        <v>104.75</v>
      </c>
      <c r="AU3" s="54">
        <v>894.72</v>
      </c>
      <c r="AV3" s="57">
        <f>SUM(AI3:AU3)</f>
        <v>10394.779999999999</v>
      </c>
      <c r="AW3" s="30">
        <f>B3+L3+Z3+AI3</f>
        <v>470</v>
      </c>
      <c r="AX3" s="30">
        <f>C3+AA3</f>
        <v>2088.9</v>
      </c>
      <c r="AY3" s="30">
        <f>D3+AB3</f>
        <v>9032.39</v>
      </c>
      <c r="AZ3" s="30">
        <f>E3+AC3</f>
        <v>4712.76</v>
      </c>
      <c r="BA3" s="30">
        <f>F3</f>
        <v>127.9</v>
      </c>
      <c r="BB3" s="30">
        <f>G3</f>
        <v>511.6</v>
      </c>
      <c r="BC3" s="30">
        <f>H3</f>
        <v>419.51</v>
      </c>
      <c r="BD3" s="30">
        <f>I3+O3+AG3+AL3</f>
        <v>1875.29</v>
      </c>
      <c r="BE3" s="30">
        <f>J3+P3+AM3</f>
        <v>1374.3300000000002</v>
      </c>
      <c r="BF3" s="30">
        <f>M3+AU3</f>
        <v>1789.44</v>
      </c>
      <c r="BG3" s="30">
        <f>N3+AK3</f>
        <v>3631.26</v>
      </c>
      <c r="BH3" s="30">
        <f>Q3+AN3</f>
        <v>2828.2</v>
      </c>
      <c r="BI3" s="30">
        <f>R3+AO3</f>
        <v>436.46</v>
      </c>
      <c r="BJ3" s="30">
        <f>S3+AP3</f>
        <v>698.32</v>
      </c>
      <c r="BK3" s="30">
        <f>T3+AQ3</f>
        <v>157.12</v>
      </c>
      <c r="BL3" s="30">
        <f>U3+AR3</f>
        <v>1553.76</v>
      </c>
      <c r="BM3" s="31">
        <f>V3+AF3+AJ3</f>
        <v>9426.4600000000009</v>
      </c>
      <c r="BN3" s="32">
        <f>W3+AS3</f>
        <v>6136.48</v>
      </c>
      <c r="BO3" s="32">
        <f>X3+AT3</f>
        <v>209.5</v>
      </c>
      <c r="BP3" s="32">
        <f>AD3</f>
        <v>8862.39</v>
      </c>
      <c r="BQ3" s="32">
        <f>AE3</f>
        <v>41.73</v>
      </c>
      <c r="BR3" s="48">
        <f>SUM(AW3:BQ3)</f>
        <v>56383.799999999996</v>
      </c>
    </row>
    <row r="4" spans="1:70" ht="29.25" customHeight="1" x14ac:dyDescent="0.25">
      <c r="A4" s="33" t="s">
        <v>5</v>
      </c>
      <c r="B4" s="27">
        <v>0</v>
      </c>
      <c r="C4" s="34">
        <v>342.76</v>
      </c>
      <c r="D4" s="34">
        <v>1294.3499999999999</v>
      </c>
      <c r="E4" s="34">
        <v>635.17999999999995</v>
      </c>
      <c r="F4" s="34">
        <v>127.9</v>
      </c>
      <c r="G4" s="34">
        <v>511.6</v>
      </c>
      <c r="H4" s="34">
        <v>419.51</v>
      </c>
      <c r="I4" s="34">
        <v>51.16</v>
      </c>
      <c r="J4" s="34">
        <v>1207.3800000000001</v>
      </c>
      <c r="K4" s="55">
        <f t="shared" ref="K4:K14" si="0">SUM(B4:J4)</f>
        <v>4589.84</v>
      </c>
      <c r="L4" s="28">
        <v>0</v>
      </c>
      <c r="M4" s="34">
        <v>894.72</v>
      </c>
      <c r="N4" s="34">
        <v>1815.63</v>
      </c>
      <c r="O4" s="34">
        <v>794.25</v>
      </c>
      <c r="P4" s="34">
        <v>88.39</v>
      </c>
      <c r="Q4" s="34">
        <v>1414.1</v>
      </c>
      <c r="R4" s="34">
        <v>218.23</v>
      </c>
      <c r="S4" s="34">
        <v>349.16</v>
      </c>
      <c r="T4" s="34">
        <v>78.56</v>
      </c>
      <c r="U4" s="34">
        <v>776.88</v>
      </c>
      <c r="V4" s="34">
        <v>331.7</v>
      </c>
      <c r="W4" s="34">
        <v>3068.24</v>
      </c>
      <c r="X4" s="34">
        <v>104.75</v>
      </c>
      <c r="Y4" s="57">
        <f t="shared" ref="Y4:Y14" si="1">SUM(L4:X4)</f>
        <v>9934.61</v>
      </c>
      <c r="Z4" s="27">
        <v>885</v>
      </c>
      <c r="AA4" s="34">
        <v>1746.14</v>
      </c>
      <c r="AB4" s="34">
        <v>7738.04</v>
      </c>
      <c r="AC4" s="34">
        <v>4077.58</v>
      </c>
      <c r="AD4" s="34">
        <v>8862.39</v>
      </c>
      <c r="AE4" s="34">
        <v>41.73</v>
      </c>
      <c r="AF4" s="34">
        <v>8763.06</v>
      </c>
      <c r="AG4" s="34">
        <v>235.63</v>
      </c>
      <c r="AH4" s="57">
        <f>SUM(Z4:AG4)</f>
        <v>32349.570000000003</v>
      </c>
      <c r="AI4" s="27">
        <v>990</v>
      </c>
      <c r="AJ4" s="34">
        <v>331.7</v>
      </c>
      <c r="AK4" s="34">
        <v>1815.63</v>
      </c>
      <c r="AL4" s="34">
        <v>794.25</v>
      </c>
      <c r="AM4" s="34">
        <v>78.56</v>
      </c>
      <c r="AN4" s="34">
        <v>1414.1</v>
      </c>
      <c r="AO4" s="34">
        <v>218.23</v>
      </c>
      <c r="AP4" s="34">
        <v>349.16</v>
      </c>
      <c r="AQ4" s="34">
        <v>78.56</v>
      </c>
      <c r="AR4" s="34">
        <v>776.88</v>
      </c>
      <c r="AS4" s="34">
        <v>3068.24</v>
      </c>
      <c r="AT4" s="34">
        <v>104.75</v>
      </c>
      <c r="AU4" s="34">
        <v>894.72</v>
      </c>
      <c r="AV4" s="57">
        <f t="shared" ref="AV4:AV14" si="2">SUM(AI4:AU4)</f>
        <v>10914.779999999999</v>
      </c>
      <c r="AW4" s="30">
        <f>B4+L4+Z4+AI4</f>
        <v>1875</v>
      </c>
      <c r="AX4" s="30">
        <f t="shared" ref="AX4:AX14" si="3">C4+AA4</f>
        <v>2088.9</v>
      </c>
      <c r="AY4" s="30">
        <f t="shared" ref="AY4:AY14" si="4">D4+AB4</f>
        <v>9032.39</v>
      </c>
      <c r="AZ4" s="30">
        <f t="shared" ref="AZ4:AZ14" si="5">E4+AC4</f>
        <v>4712.76</v>
      </c>
      <c r="BA4" s="30">
        <f t="shared" ref="BA4:BA14" si="6">F4</f>
        <v>127.9</v>
      </c>
      <c r="BB4" s="30">
        <f t="shared" ref="BB4:BB14" si="7">G4</f>
        <v>511.6</v>
      </c>
      <c r="BC4" s="30">
        <f t="shared" ref="BC4:BC14" si="8">H4</f>
        <v>419.51</v>
      </c>
      <c r="BD4" s="30">
        <f t="shared" ref="BD4:BD14" si="9">I4+O4+AG4+AL4</f>
        <v>1875.29</v>
      </c>
      <c r="BE4" s="30">
        <f t="shared" ref="BE4:BE14" si="10">J4+P4+AM4</f>
        <v>1374.3300000000002</v>
      </c>
      <c r="BF4" s="30">
        <f t="shared" ref="BF4:BF14" si="11">M4+AU4</f>
        <v>1789.44</v>
      </c>
      <c r="BG4" s="30">
        <f t="shared" ref="BG4:BG14" si="12">N4+AK4</f>
        <v>3631.26</v>
      </c>
      <c r="BH4" s="30">
        <f t="shared" ref="BH4:BH14" si="13">Q4+AN4</f>
        <v>2828.2</v>
      </c>
      <c r="BI4" s="30">
        <f t="shared" ref="BI4:BI14" si="14">R4+AO4</f>
        <v>436.46</v>
      </c>
      <c r="BJ4" s="30">
        <f t="shared" ref="BJ4:BJ14" si="15">S4+AP4</f>
        <v>698.32</v>
      </c>
      <c r="BK4" s="30">
        <f t="shared" ref="BK4:BK14" si="16">T4+AQ4</f>
        <v>157.12</v>
      </c>
      <c r="BL4" s="30">
        <f t="shared" ref="BL4:BL14" si="17">U4+AR4</f>
        <v>1553.76</v>
      </c>
      <c r="BM4" s="31">
        <f t="shared" ref="BM4:BM14" si="18">V4+AF4+AJ4</f>
        <v>9426.4600000000009</v>
      </c>
      <c r="BN4" s="32">
        <f t="shared" ref="BN4:BN14" si="19">W4+AS4</f>
        <v>6136.48</v>
      </c>
      <c r="BO4" s="32">
        <f t="shared" ref="BO4:BO14" si="20">X4+AT4</f>
        <v>209.5</v>
      </c>
      <c r="BP4" s="32">
        <f t="shared" ref="BP4:BP14" si="21">AD4</f>
        <v>8862.39</v>
      </c>
      <c r="BQ4" s="32">
        <f t="shared" ref="BQ4:BQ14" si="22">AE4</f>
        <v>41.73</v>
      </c>
      <c r="BR4" s="48">
        <f t="shared" ref="BR4:BR14" si="23">SUM(AW4:BQ4)</f>
        <v>57788.799999999996</v>
      </c>
    </row>
    <row r="5" spans="1:70" ht="30.75" customHeight="1" x14ac:dyDescent="0.25">
      <c r="A5" s="33" t="s">
        <v>6</v>
      </c>
      <c r="B5" s="27">
        <v>0</v>
      </c>
      <c r="C5" s="34">
        <v>342.76</v>
      </c>
      <c r="D5" s="34">
        <v>1294.3499999999999</v>
      </c>
      <c r="E5" s="34">
        <v>635.17999999999995</v>
      </c>
      <c r="F5" s="34">
        <v>127.9</v>
      </c>
      <c r="G5" s="34">
        <v>511.6</v>
      </c>
      <c r="H5" s="34">
        <v>419.51</v>
      </c>
      <c r="I5" s="34">
        <v>51.16</v>
      </c>
      <c r="J5" s="34">
        <v>1207.3800000000001</v>
      </c>
      <c r="K5" s="55">
        <f t="shared" si="0"/>
        <v>4589.84</v>
      </c>
      <c r="L5" s="27">
        <v>0</v>
      </c>
      <c r="M5" s="34">
        <v>894.72</v>
      </c>
      <c r="N5" s="34">
        <v>1815.63</v>
      </c>
      <c r="O5" s="34">
        <v>794.25</v>
      </c>
      <c r="P5" s="34">
        <v>88.39</v>
      </c>
      <c r="Q5" s="34">
        <v>1414.1</v>
      </c>
      <c r="R5" s="34">
        <v>218.23</v>
      </c>
      <c r="S5" s="34">
        <v>349.16</v>
      </c>
      <c r="T5" s="34">
        <v>78.56</v>
      </c>
      <c r="U5" s="34">
        <v>776.88</v>
      </c>
      <c r="V5" s="34">
        <v>331.7</v>
      </c>
      <c r="W5" s="34">
        <v>3068.24</v>
      </c>
      <c r="X5" s="34">
        <v>104.75</v>
      </c>
      <c r="Y5" s="57">
        <f t="shared" si="1"/>
        <v>9934.61</v>
      </c>
      <c r="Z5" s="27">
        <v>1780</v>
      </c>
      <c r="AA5" s="34">
        <v>1746.14</v>
      </c>
      <c r="AB5" s="34">
        <v>7738.04</v>
      </c>
      <c r="AC5" s="34">
        <v>4077.58</v>
      </c>
      <c r="AD5" s="34">
        <v>8862.39</v>
      </c>
      <c r="AE5" s="34">
        <v>41.73</v>
      </c>
      <c r="AF5" s="34">
        <v>8763.06</v>
      </c>
      <c r="AG5" s="34">
        <v>235.63</v>
      </c>
      <c r="AH5" s="57">
        <f>SUM(Z5:AG5)</f>
        <v>33244.57</v>
      </c>
      <c r="AI5" s="27">
        <v>330</v>
      </c>
      <c r="AJ5" s="34">
        <v>331.7</v>
      </c>
      <c r="AK5" s="34">
        <v>1815.63</v>
      </c>
      <c r="AL5" s="34">
        <v>794.25</v>
      </c>
      <c r="AM5" s="34">
        <v>78.56</v>
      </c>
      <c r="AN5" s="34">
        <v>1414.1</v>
      </c>
      <c r="AO5" s="34">
        <v>218.23</v>
      </c>
      <c r="AP5" s="34">
        <v>349.16</v>
      </c>
      <c r="AQ5" s="34">
        <v>78.56</v>
      </c>
      <c r="AR5" s="34">
        <v>776.88</v>
      </c>
      <c r="AS5" s="34">
        <v>3068.24</v>
      </c>
      <c r="AT5" s="34">
        <v>104.75</v>
      </c>
      <c r="AU5" s="34">
        <v>894.72</v>
      </c>
      <c r="AV5" s="57">
        <f t="shared" si="2"/>
        <v>10254.779999999999</v>
      </c>
      <c r="AW5" s="30">
        <f>B5+L5+Z5+AI5</f>
        <v>2110</v>
      </c>
      <c r="AX5" s="30">
        <f t="shared" si="3"/>
        <v>2088.9</v>
      </c>
      <c r="AY5" s="30">
        <f t="shared" si="4"/>
        <v>9032.39</v>
      </c>
      <c r="AZ5" s="30">
        <f t="shared" si="5"/>
        <v>4712.76</v>
      </c>
      <c r="BA5" s="30">
        <f t="shared" si="6"/>
        <v>127.9</v>
      </c>
      <c r="BB5" s="30">
        <f t="shared" si="7"/>
        <v>511.6</v>
      </c>
      <c r="BC5" s="30">
        <f t="shared" si="8"/>
        <v>419.51</v>
      </c>
      <c r="BD5" s="30">
        <f t="shared" si="9"/>
        <v>1875.29</v>
      </c>
      <c r="BE5" s="30">
        <f t="shared" si="10"/>
        <v>1374.3300000000002</v>
      </c>
      <c r="BF5" s="30">
        <f t="shared" si="11"/>
        <v>1789.44</v>
      </c>
      <c r="BG5" s="30">
        <f t="shared" si="12"/>
        <v>3631.26</v>
      </c>
      <c r="BH5" s="30">
        <f t="shared" si="13"/>
        <v>2828.2</v>
      </c>
      <c r="BI5" s="30">
        <f t="shared" si="14"/>
        <v>436.46</v>
      </c>
      <c r="BJ5" s="30">
        <f t="shared" si="15"/>
        <v>698.32</v>
      </c>
      <c r="BK5" s="30">
        <f t="shared" si="16"/>
        <v>157.12</v>
      </c>
      <c r="BL5" s="30">
        <f t="shared" si="17"/>
        <v>1553.76</v>
      </c>
      <c r="BM5" s="31">
        <f t="shared" si="18"/>
        <v>9426.4600000000009</v>
      </c>
      <c r="BN5" s="32">
        <f t="shared" si="19"/>
        <v>6136.48</v>
      </c>
      <c r="BO5" s="32">
        <f t="shared" si="20"/>
        <v>209.5</v>
      </c>
      <c r="BP5" s="32">
        <f t="shared" si="21"/>
        <v>8862.39</v>
      </c>
      <c r="BQ5" s="32">
        <f t="shared" si="22"/>
        <v>41.73</v>
      </c>
      <c r="BR5" s="48">
        <f t="shared" si="23"/>
        <v>58023.799999999996</v>
      </c>
    </row>
    <row r="6" spans="1:70" ht="30.75" customHeight="1" x14ac:dyDescent="0.25">
      <c r="A6" s="33" t="s">
        <v>7</v>
      </c>
      <c r="B6" s="27">
        <v>0</v>
      </c>
      <c r="C6" s="34">
        <v>342.76</v>
      </c>
      <c r="D6" s="34">
        <v>1294.3499999999999</v>
      </c>
      <c r="E6" s="34">
        <v>635.17999999999995</v>
      </c>
      <c r="F6" s="34">
        <v>127.9</v>
      </c>
      <c r="G6" s="34">
        <v>511.6</v>
      </c>
      <c r="H6" s="34">
        <v>419.51</v>
      </c>
      <c r="I6" s="34">
        <v>51.16</v>
      </c>
      <c r="J6" s="34">
        <v>1207.3800000000001</v>
      </c>
      <c r="K6" s="55">
        <f t="shared" si="0"/>
        <v>4589.84</v>
      </c>
      <c r="L6" s="27">
        <v>0</v>
      </c>
      <c r="M6" s="34">
        <v>894.72</v>
      </c>
      <c r="N6" s="34">
        <v>1815.63</v>
      </c>
      <c r="O6" s="34">
        <v>794.25</v>
      </c>
      <c r="P6" s="34">
        <v>88.39</v>
      </c>
      <c r="Q6" s="34">
        <v>1414.1</v>
      </c>
      <c r="R6" s="34">
        <v>218.23</v>
      </c>
      <c r="S6" s="34">
        <v>349.16</v>
      </c>
      <c r="T6" s="34">
        <v>78.56</v>
      </c>
      <c r="U6" s="34">
        <v>776.88</v>
      </c>
      <c r="V6" s="34">
        <v>331.7</v>
      </c>
      <c r="W6" s="34">
        <v>3068.24</v>
      </c>
      <c r="X6" s="34">
        <v>104.75</v>
      </c>
      <c r="Y6" s="57">
        <f t="shared" si="1"/>
        <v>9934.61</v>
      </c>
      <c r="Z6" s="27">
        <v>1645</v>
      </c>
      <c r="AA6" s="34">
        <v>1746.14</v>
      </c>
      <c r="AB6" s="34">
        <v>7738.04</v>
      </c>
      <c r="AC6" s="34">
        <v>4077.58</v>
      </c>
      <c r="AD6" s="34">
        <v>8862.39</v>
      </c>
      <c r="AE6" s="34">
        <v>41.73</v>
      </c>
      <c r="AF6" s="34">
        <v>8763.06</v>
      </c>
      <c r="AG6" s="34">
        <v>235.63</v>
      </c>
      <c r="AH6" s="57">
        <f>SUM(Z6:AG6)</f>
        <v>33109.57</v>
      </c>
      <c r="AI6" s="27">
        <v>0</v>
      </c>
      <c r="AJ6" s="34">
        <v>331.7</v>
      </c>
      <c r="AK6" s="34">
        <v>1815.63</v>
      </c>
      <c r="AL6" s="34">
        <v>794.25</v>
      </c>
      <c r="AM6" s="34">
        <v>78.56</v>
      </c>
      <c r="AN6" s="34">
        <v>1414.1</v>
      </c>
      <c r="AO6" s="34">
        <v>218.23</v>
      </c>
      <c r="AP6" s="34">
        <v>349.16</v>
      </c>
      <c r="AQ6" s="34">
        <v>78.56</v>
      </c>
      <c r="AR6" s="34">
        <v>776.88</v>
      </c>
      <c r="AS6" s="34">
        <v>3068.24</v>
      </c>
      <c r="AT6" s="34">
        <v>104.75</v>
      </c>
      <c r="AU6" s="34">
        <v>894.72</v>
      </c>
      <c r="AV6" s="57">
        <f t="shared" si="2"/>
        <v>9924.7799999999988</v>
      </c>
      <c r="AW6" s="30">
        <f>B6+L6+Z6+AI6</f>
        <v>1645</v>
      </c>
      <c r="AX6" s="30">
        <f t="shared" si="3"/>
        <v>2088.9</v>
      </c>
      <c r="AY6" s="30">
        <f t="shared" si="4"/>
        <v>9032.39</v>
      </c>
      <c r="AZ6" s="30">
        <f t="shared" si="5"/>
        <v>4712.76</v>
      </c>
      <c r="BA6" s="30">
        <f t="shared" si="6"/>
        <v>127.9</v>
      </c>
      <c r="BB6" s="30">
        <f t="shared" si="7"/>
        <v>511.6</v>
      </c>
      <c r="BC6" s="30">
        <f t="shared" si="8"/>
        <v>419.51</v>
      </c>
      <c r="BD6" s="30">
        <f t="shared" si="9"/>
        <v>1875.29</v>
      </c>
      <c r="BE6" s="30">
        <f t="shared" si="10"/>
        <v>1374.3300000000002</v>
      </c>
      <c r="BF6" s="30">
        <f t="shared" si="11"/>
        <v>1789.44</v>
      </c>
      <c r="BG6" s="30">
        <f t="shared" si="12"/>
        <v>3631.26</v>
      </c>
      <c r="BH6" s="30">
        <f t="shared" si="13"/>
        <v>2828.2</v>
      </c>
      <c r="BI6" s="30">
        <f t="shared" si="14"/>
        <v>436.46</v>
      </c>
      <c r="BJ6" s="30">
        <f t="shared" si="15"/>
        <v>698.32</v>
      </c>
      <c r="BK6" s="30">
        <f t="shared" si="16"/>
        <v>157.12</v>
      </c>
      <c r="BL6" s="30">
        <f t="shared" si="17"/>
        <v>1553.76</v>
      </c>
      <c r="BM6" s="31">
        <f t="shared" si="18"/>
        <v>9426.4600000000009</v>
      </c>
      <c r="BN6" s="32">
        <f t="shared" si="19"/>
        <v>6136.48</v>
      </c>
      <c r="BO6" s="32">
        <f t="shared" si="20"/>
        <v>209.5</v>
      </c>
      <c r="BP6" s="32">
        <f t="shared" si="21"/>
        <v>8862.39</v>
      </c>
      <c r="BQ6" s="32">
        <f t="shared" si="22"/>
        <v>41.73</v>
      </c>
      <c r="BR6" s="48">
        <f t="shared" si="23"/>
        <v>57558.799999999996</v>
      </c>
    </row>
    <row r="7" spans="1:70" ht="30" customHeight="1" x14ac:dyDescent="0.25">
      <c r="A7" s="33" t="s">
        <v>8</v>
      </c>
      <c r="B7" s="27">
        <v>0</v>
      </c>
      <c r="C7" s="34">
        <v>342.76</v>
      </c>
      <c r="D7" s="34">
        <v>1294.3499999999999</v>
      </c>
      <c r="E7" s="34">
        <v>635.17999999999995</v>
      </c>
      <c r="F7" s="34">
        <v>127.9</v>
      </c>
      <c r="G7" s="34">
        <v>511.6</v>
      </c>
      <c r="H7" s="34">
        <v>419.51</v>
      </c>
      <c r="I7" s="34">
        <v>51.16</v>
      </c>
      <c r="J7" s="34">
        <v>1207.3800000000001</v>
      </c>
      <c r="K7" s="55">
        <f t="shared" si="0"/>
        <v>4589.84</v>
      </c>
      <c r="L7" s="27">
        <v>0</v>
      </c>
      <c r="M7" s="34">
        <v>894.72</v>
      </c>
      <c r="N7" s="34">
        <v>1815.63</v>
      </c>
      <c r="O7" s="34">
        <v>794.25</v>
      </c>
      <c r="P7" s="34">
        <v>88.39</v>
      </c>
      <c r="Q7" s="34">
        <v>1414.1</v>
      </c>
      <c r="R7" s="34">
        <v>218.23</v>
      </c>
      <c r="S7" s="34">
        <v>349.16</v>
      </c>
      <c r="T7" s="34">
        <v>78.56</v>
      </c>
      <c r="U7" s="34">
        <v>776.88</v>
      </c>
      <c r="V7" s="34">
        <v>331.7</v>
      </c>
      <c r="W7" s="34">
        <v>3068.24</v>
      </c>
      <c r="X7" s="34">
        <v>104.75</v>
      </c>
      <c r="Y7" s="57">
        <f t="shared" si="1"/>
        <v>9934.61</v>
      </c>
      <c r="Z7" s="27">
        <v>0</v>
      </c>
      <c r="AA7" s="34">
        <v>1746.14</v>
      </c>
      <c r="AB7" s="34">
        <v>7738.04</v>
      </c>
      <c r="AC7" s="34">
        <v>4077.58</v>
      </c>
      <c r="AD7" s="34">
        <v>8862.39</v>
      </c>
      <c r="AE7" s="34">
        <v>41.73</v>
      </c>
      <c r="AF7" s="34">
        <v>8763.06</v>
      </c>
      <c r="AG7" s="34">
        <v>235.63</v>
      </c>
      <c r="AH7" s="57">
        <f>SUM(Z7:AG7)</f>
        <v>31464.570000000003</v>
      </c>
      <c r="AI7" s="27">
        <v>2215</v>
      </c>
      <c r="AJ7" s="34">
        <v>331.7</v>
      </c>
      <c r="AK7" s="34">
        <v>1815.63</v>
      </c>
      <c r="AL7" s="34">
        <v>794.25</v>
      </c>
      <c r="AM7" s="34">
        <v>78.56</v>
      </c>
      <c r="AN7" s="34">
        <v>1414.1</v>
      </c>
      <c r="AO7" s="34">
        <v>218.23</v>
      </c>
      <c r="AP7" s="34">
        <v>349.16</v>
      </c>
      <c r="AQ7" s="34">
        <v>78.56</v>
      </c>
      <c r="AR7" s="34">
        <v>776.88</v>
      </c>
      <c r="AS7" s="34">
        <v>3068.24</v>
      </c>
      <c r="AT7" s="34">
        <v>104.75</v>
      </c>
      <c r="AU7" s="34">
        <v>894.72</v>
      </c>
      <c r="AV7" s="57">
        <f t="shared" si="2"/>
        <v>12139.779999999999</v>
      </c>
      <c r="AW7" s="30">
        <f>B7+L7+Z7+AI7</f>
        <v>2215</v>
      </c>
      <c r="AX7" s="30">
        <f t="shared" si="3"/>
        <v>2088.9</v>
      </c>
      <c r="AY7" s="30">
        <f t="shared" si="4"/>
        <v>9032.39</v>
      </c>
      <c r="AZ7" s="30">
        <f t="shared" si="5"/>
        <v>4712.76</v>
      </c>
      <c r="BA7" s="30">
        <f t="shared" si="6"/>
        <v>127.9</v>
      </c>
      <c r="BB7" s="30">
        <f t="shared" si="7"/>
        <v>511.6</v>
      </c>
      <c r="BC7" s="30">
        <f t="shared" si="8"/>
        <v>419.51</v>
      </c>
      <c r="BD7" s="30">
        <f t="shared" si="9"/>
        <v>1875.29</v>
      </c>
      <c r="BE7" s="30">
        <f t="shared" si="10"/>
        <v>1374.3300000000002</v>
      </c>
      <c r="BF7" s="30">
        <f t="shared" si="11"/>
        <v>1789.44</v>
      </c>
      <c r="BG7" s="30">
        <f t="shared" si="12"/>
        <v>3631.26</v>
      </c>
      <c r="BH7" s="30">
        <f t="shared" si="13"/>
        <v>2828.2</v>
      </c>
      <c r="BI7" s="30">
        <f t="shared" si="14"/>
        <v>436.46</v>
      </c>
      <c r="BJ7" s="30">
        <f t="shared" si="15"/>
        <v>698.32</v>
      </c>
      <c r="BK7" s="30">
        <f t="shared" si="16"/>
        <v>157.12</v>
      </c>
      <c r="BL7" s="30">
        <f t="shared" si="17"/>
        <v>1553.76</v>
      </c>
      <c r="BM7" s="31">
        <f t="shared" si="18"/>
        <v>9426.4600000000009</v>
      </c>
      <c r="BN7" s="32">
        <f t="shared" si="19"/>
        <v>6136.48</v>
      </c>
      <c r="BO7" s="32">
        <f t="shared" si="20"/>
        <v>209.5</v>
      </c>
      <c r="BP7" s="32">
        <f t="shared" si="21"/>
        <v>8862.39</v>
      </c>
      <c r="BQ7" s="32">
        <f t="shared" si="22"/>
        <v>41.73</v>
      </c>
      <c r="BR7" s="48">
        <f t="shared" si="23"/>
        <v>58128.799999999996</v>
      </c>
    </row>
    <row r="8" spans="1:70" ht="30" customHeight="1" x14ac:dyDescent="0.25">
      <c r="A8" s="33" t="s">
        <v>9</v>
      </c>
      <c r="B8" s="27">
        <v>0</v>
      </c>
      <c r="C8" s="34">
        <v>342.76</v>
      </c>
      <c r="D8" s="34">
        <v>1294.3499999999999</v>
      </c>
      <c r="E8" s="34">
        <v>635.17999999999995</v>
      </c>
      <c r="F8" s="34">
        <v>127.9</v>
      </c>
      <c r="G8" s="34">
        <v>511.6</v>
      </c>
      <c r="H8" s="34">
        <v>419.51</v>
      </c>
      <c r="I8" s="34">
        <v>51.16</v>
      </c>
      <c r="J8" s="34">
        <v>1207.3800000000001</v>
      </c>
      <c r="K8" s="55">
        <f t="shared" si="0"/>
        <v>4589.84</v>
      </c>
      <c r="L8" s="27">
        <v>0</v>
      </c>
      <c r="M8" s="34">
        <v>894.72</v>
      </c>
      <c r="N8" s="34">
        <v>1815.63</v>
      </c>
      <c r="O8" s="34">
        <v>794.25</v>
      </c>
      <c r="P8" s="34">
        <v>88.39</v>
      </c>
      <c r="Q8" s="34">
        <v>1414.1</v>
      </c>
      <c r="R8" s="34">
        <v>218.23</v>
      </c>
      <c r="S8" s="34">
        <v>349.16</v>
      </c>
      <c r="T8" s="34">
        <v>78.56</v>
      </c>
      <c r="U8" s="34">
        <v>776.88</v>
      </c>
      <c r="V8" s="34">
        <v>331.7</v>
      </c>
      <c r="W8" s="34">
        <v>3068.24</v>
      </c>
      <c r="X8" s="34">
        <v>104.75</v>
      </c>
      <c r="Y8" s="57">
        <f t="shared" si="1"/>
        <v>9934.61</v>
      </c>
      <c r="Z8" s="27">
        <v>0</v>
      </c>
      <c r="AA8" s="34">
        <v>1746.14</v>
      </c>
      <c r="AB8" s="34">
        <v>7738.04</v>
      </c>
      <c r="AC8" s="34">
        <v>4077.58</v>
      </c>
      <c r="AD8" s="34">
        <v>8862.39</v>
      </c>
      <c r="AE8" s="34">
        <v>41.73</v>
      </c>
      <c r="AF8" s="34">
        <v>8763.06</v>
      </c>
      <c r="AG8" s="34">
        <v>235.63</v>
      </c>
      <c r="AH8" s="57">
        <f>SUM(Z8:AG8)</f>
        <v>31464.570000000003</v>
      </c>
      <c r="AI8" s="27">
        <v>0</v>
      </c>
      <c r="AJ8" s="34">
        <v>331.7</v>
      </c>
      <c r="AK8" s="34">
        <v>1815.63</v>
      </c>
      <c r="AL8" s="34">
        <v>794.25</v>
      </c>
      <c r="AM8" s="34">
        <v>78.56</v>
      </c>
      <c r="AN8" s="34">
        <v>1414.1</v>
      </c>
      <c r="AO8" s="34">
        <v>218.23</v>
      </c>
      <c r="AP8" s="34">
        <v>349.16</v>
      </c>
      <c r="AQ8" s="34">
        <v>78.56</v>
      </c>
      <c r="AR8" s="34">
        <v>776.88</v>
      </c>
      <c r="AS8" s="34">
        <v>3068.24</v>
      </c>
      <c r="AT8" s="34">
        <v>104.75</v>
      </c>
      <c r="AU8" s="34">
        <v>894.72</v>
      </c>
      <c r="AV8" s="57">
        <f t="shared" si="2"/>
        <v>9924.7799999999988</v>
      </c>
      <c r="AW8" s="30">
        <f>B8+L8+Z8+AI8</f>
        <v>0</v>
      </c>
      <c r="AX8" s="30">
        <f t="shared" si="3"/>
        <v>2088.9</v>
      </c>
      <c r="AY8" s="30">
        <f t="shared" si="4"/>
        <v>9032.39</v>
      </c>
      <c r="AZ8" s="30">
        <f t="shared" si="5"/>
        <v>4712.76</v>
      </c>
      <c r="BA8" s="30">
        <f t="shared" si="6"/>
        <v>127.9</v>
      </c>
      <c r="BB8" s="30">
        <f t="shared" si="7"/>
        <v>511.6</v>
      </c>
      <c r="BC8" s="30">
        <f t="shared" si="8"/>
        <v>419.51</v>
      </c>
      <c r="BD8" s="30">
        <f t="shared" si="9"/>
        <v>1875.29</v>
      </c>
      <c r="BE8" s="30">
        <f t="shared" si="10"/>
        <v>1374.3300000000002</v>
      </c>
      <c r="BF8" s="30">
        <f t="shared" si="11"/>
        <v>1789.44</v>
      </c>
      <c r="BG8" s="30">
        <f t="shared" si="12"/>
        <v>3631.26</v>
      </c>
      <c r="BH8" s="30">
        <f t="shared" si="13"/>
        <v>2828.2</v>
      </c>
      <c r="BI8" s="30">
        <f t="shared" si="14"/>
        <v>436.46</v>
      </c>
      <c r="BJ8" s="30">
        <f t="shared" si="15"/>
        <v>698.32</v>
      </c>
      <c r="BK8" s="30">
        <f t="shared" si="16"/>
        <v>157.12</v>
      </c>
      <c r="BL8" s="30">
        <f t="shared" si="17"/>
        <v>1553.76</v>
      </c>
      <c r="BM8" s="31">
        <f t="shared" si="18"/>
        <v>9426.4600000000009</v>
      </c>
      <c r="BN8" s="32">
        <f t="shared" si="19"/>
        <v>6136.48</v>
      </c>
      <c r="BO8" s="32">
        <f t="shared" si="20"/>
        <v>209.5</v>
      </c>
      <c r="BP8" s="32">
        <f t="shared" si="21"/>
        <v>8862.39</v>
      </c>
      <c r="BQ8" s="32">
        <f t="shared" si="22"/>
        <v>41.73</v>
      </c>
      <c r="BR8" s="48">
        <f t="shared" si="23"/>
        <v>55913.799999999996</v>
      </c>
    </row>
    <row r="9" spans="1:70" ht="30" customHeight="1" x14ac:dyDescent="0.25">
      <c r="A9" s="33" t="s">
        <v>10</v>
      </c>
      <c r="B9" s="27">
        <v>3950</v>
      </c>
      <c r="C9" s="34">
        <v>342.76</v>
      </c>
      <c r="D9" s="34">
        <v>1294.3499999999999</v>
      </c>
      <c r="E9" s="34">
        <v>635.17999999999995</v>
      </c>
      <c r="F9" s="34">
        <v>127.9</v>
      </c>
      <c r="G9" s="34">
        <v>511.6</v>
      </c>
      <c r="H9" s="34">
        <v>419.51</v>
      </c>
      <c r="I9" s="34">
        <v>51.16</v>
      </c>
      <c r="J9" s="34">
        <v>1207.3800000000001</v>
      </c>
      <c r="K9" s="55">
        <f t="shared" si="0"/>
        <v>8539.84</v>
      </c>
      <c r="L9" s="27">
        <v>5005</v>
      </c>
      <c r="M9" s="34">
        <v>894.72</v>
      </c>
      <c r="N9" s="34">
        <v>1815.63</v>
      </c>
      <c r="O9" s="34">
        <v>794.25</v>
      </c>
      <c r="P9" s="34">
        <v>88.39</v>
      </c>
      <c r="Q9" s="34">
        <v>1414.1</v>
      </c>
      <c r="R9" s="34">
        <v>218.22</v>
      </c>
      <c r="S9" s="34">
        <v>349.16</v>
      </c>
      <c r="T9" s="34">
        <v>78.56</v>
      </c>
      <c r="U9" s="34">
        <v>776.88</v>
      </c>
      <c r="V9" s="34">
        <v>331.7</v>
      </c>
      <c r="W9" s="34">
        <v>3068.24</v>
      </c>
      <c r="X9" s="34">
        <v>104.75</v>
      </c>
      <c r="Y9" s="57">
        <f t="shared" si="1"/>
        <v>14939.599999999999</v>
      </c>
      <c r="Z9" s="27">
        <v>4602</v>
      </c>
      <c r="AA9" s="34">
        <v>1746.14</v>
      </c>
      <c r="AB9" s="34">
        <v>7738.04</v>
      </c>
      <c r="AC9" s="34">
        <v>4077.57</v>
      </c>
      <c r="AD9" s="34">
        <v>8862.39</v>
      </c>
      <c r="AE9" s="34">
        <v>41.73</v>
      </c>
      <c r="AF9" s="34">
        <v>8763.06</v>
      </c>
      <c r="AG9" s="34">
        <v>235.63</v>
      </c>
      <c r="AH9" s="57">
        <f>SUM(Z9:AG9)</f>
        <v>36066.559999999998</v>
      </c>
      <c r="AI9" s="27">
        <v>0</v>
      </c>
      <c r="AJ9" s="34">
        <v>331.7</v>
      </c>
      <c r="AK9" s="34">
        <v>1815.63</v>
      </c>
      <c r="AL9" s="34">
        <v>794.25</v>
      </c>
      <c r="AM9" s="34">
        <v>78.56</v>
      </c>
      <c r="AN9" s="34">
        <v>1414.1</v>
      </c>
      <c r="AO9" s="34">
        <v>218.22</v>
      </c>
      <c r="AP9" s="34">
        <v>349.16</v>
      </c>
      <c r="AQ9" s="34">
        <v>78.56</v>
      </c>
      <c r="AR9" s="34">
        <v>776.88</v>
      </c>
      <c r="AS9" s="34">
        <v>3068.24</v>
      </c>
      <c r="AT9" s="34">
        <v>104.75</v>
      </c>
      <c r="AU9" s="34">
        <v>894.72</v>
      </c>
      <c r="AV9" s="57">
        <f t="shared" si="2"/>
        <v>9924.7699999999986</v>
      </c>
      <c r="AW9" s="30">
        <f>B9+L9+Z9+AI9</f>
        <v>13557</v>
      </c>
      <c r="AX9" s="30">
        <f t="shared" si="3"/>
        <v>2088.9</v>
      </c>
      <c r="AY9" s="30">
        <f t="shared" si="4"/>
        <v>9032.39</v>
      </c>
      <c r="AZ9" s="30">
        <f t="shared" si="5"/>
        <v>4712.75</v>
      </c>
      <c r="BA9" s="30">
        <f t="shared" si="6"/>
        <v>127.9</v>
      </c>
      <c r="BB9" s="30">
        <f t="shared" si="7"/>
        <v>511.6</v>
      </c>
      <c r="BC9" s="30">
        <f t="shared" si="8"/>
        <v>419.51</v>
      </c>
      <c r="BD9" s="30">
        <f t="shared" si="9"/>
        <v>1875.29</v>
      </c>
      <c r="BE9" s="30">
        <f t="shared" si="10"/>
        <v>1374.3300000000002</v>
      </c>
      <c r="BF9" s="30">
        <f t="shared" si="11"/>
        <v>1789.44</v>
      </c>
      <c r="BG9" s="30">
        <f t="shared" si="12"/>
        <v>3631.26</v>
      </c>
      <c r="BH9" s="30">
        <f t="shared" si="13"/>
        <v>2828.2</v>
      </c>
      <c r="BI9" s="30">
        <f t="shared" si="14"/>
        <v>436.44</v>
      </c>
      <c r="BJ9" s="30">
        <f t="shared" si="15"/>
        <v>698.32</v>
      </c>
      <c r="BK9" s="30">
        <f t="shared" si="16"/>
        <v>157.12</v>
      </c>
      <c r="BL9" s="30">
        <f t="shared" si="17"/>
        <v>1553.76</v>
      </c>
      <c r="BM9" s="31">
        <f t="shared" si="18"/>
        <v>9426.4600000000009</v>
      </c>
      <c r="BN9" s="32">
        <f t="shared" si="19"/>
        <v>6136.48</v>
      </c>
      <c r="BO9" s="32">
        <f t="shared" si="20"/>
        <v>209.5</v>
      </c>
      <c r="BP9" s="32">
        <f t="shared" si="21"/>
        <v>8862.39</v>
      </c>
      <c r="BQ9" s="32">
        <f t="shared" si="22"/>
        <v>41.73</v>
      </c>
      <c r="BR9" s="48">
        <f t="shared" si="23"/>
        <v>69470.77</v>
      </c>
    </row>
    <row r="10" spans="1:70" ht="32.25" customHeight="1" x14ac:dyDescent="0.25">
      <c r="A10" s="33" t="s">
        <v>11</v>
      </c>
      <c r="B10" s="27">
        <v>0</v>
      </c>
      <c r="C10" s="34">
        <v>342.76</v>
      </c>
      <c r="D10" s="34">
        <v>1294.3499999999999</v>
      </c>
      <c r="E10" s="34">
        <v>635.17999999999995</v>
      </c>
      <c r="F10" s="34">
        <v>127.9</v>
      </c>
      <c r="G10" s="34">
        <v>511.6</v>
      </c>
      <c r="H10" s="34">
        <v>419.51</v>
      </c>
      <c r="I10" s="34">
        <v>51.16</v>
      </c>
      <c r="J10" s="34">
        <v>1207.3699999999999</v>
      </c>
      <c r="K10" s="55">
        <f t="shared" si="0"/>
        <v>4589.83</v>
      </c>
      <c r="L10" s="27">
        <v>0</v>
      </c>
      <c r="M10" s="34">
        <v>894.72</v>
      </c>
      <c r="N10" s="34">
        <v>1815.63</v>
      </c>
      <c r="O10" s="34">
        <v>794.25</v>
      </c>
      <c r="P10" s="34">
        <v>88.39</v>
      </c>
      <c r="Q10" s="34">
        <v>1414.1</v>
      </c>
      <c r="R10" s="34">
        <v>218.22</v>
      </c>
      <c r="S10" s="34">
        <v>349.16</v>
      </c>
      <c r="T10" s="34">
        <v>78.56</v>
      </c>
      <c r="U10" s="34">
        <v>776.88</v>
      </c>
      <c r="V10" s="34">
        <v>331.7</v>
      </c>
      <c r="W10" s="34">
        <v>3068.24</v>
      </c>
      <c r="X10" s="34">
        <v>104.75</v>
      </c>
      <c r="Y10" s="57">
        <f t="shared" si="1"/>
        <v>9934.6</v>
      </c>
      <c r="Z10" s="27">
        <v>0</v>
      </c>
      <c r="AA10" s="34">
        <v>1746.15</v>
      </c>
      <c r="AB10" s="34">
        <v>7738.04</v>
      </c>
      <c r="AC10" s="34">
        <v>4077.57</v>
      </c>
      <c r="AD10" s="34">
        <v>8862.4</v>
      </c>
      <c r="AE10" s="34">
        <v>41.73</v>
      </c>
      <c r="AF10" s="34">
        <v>8763.0499999999993</v>
      </c>
      <c r="AG10" s="34">
        <v>235.63</v>
      </c>
      <c r="AH10" s="57">
        <f>SUM(Z10:AG10)</f>
        <v>31464.57</v>
      </c>
      <c r="AI10" s="27">
        <v>0</v>
      </c>
      <c r="AJ10" s="34">
        <v>331.7</v>
      </c>
      <c r="AK10" s="34">
        <v>1815.63</v>
      </c>
      <c r="AL10" s="34">
        <v>794.25</v>
      </c>
      <c r="AM10" s="34">
        <v>78.56</v>
      </c>
      <c r="AN10" s="34">
        <v>1414.1</v>
      </c>
      <c r="AO10" s="34">
        <v>218.22</v>
      </c>
      <c r="AP10" s="34">
        <v>349.16</v>
      </c>
      <c r="AQ10" s="34">
        <v>78.56</v>
      </c>
      <c r="AR10" s="34">
        <v>776.88</v>
      </c>
      <c r="AS10" s="34">
        <v>3068.24</v>
      </c>
      <c r="AT10" s="34">
        <v>104.75</v>
      </c>
      <c r="AU10" s="34">
        <v>894.72</v>
      </c>
      <c r="AV10" s="57">
        <f t="shared" si="2"/>
        <v>9924.7699999999986</v>
      </c>
      <c r="AW10" s="30">
        <f>B10+L10+Z10+AI10</f>
        <v>0</v>
      </c>
      <c r="AX10" s="30">
        <f t="shared" si="3"/>
        <v>2088.91</v>
      </c>
      <c r="AY10" s="30">
        <f t="shared" si="4"/>
        <v>9032.39</v>
      </c>
      <c r="AZ10" s="30">
        <f t="shared" si="5"/>
        <v>4712.75</v>
      </c>
      <c r="BA10" s="30">
        <f t="shared" si="6"/>
        <v>127.9</v>
      </c>
      <c r="BB10" s="30">
        <f t="shared" si="7"/>
        <v>511.6</v>
      </c>
      <c r="BC10" s="30">
        <f t="shared" si="8"/>
        <v>419.51</v>
      </c>
      <c r="BD10" s="30">
        <f t="shared" si="9"/>
        <v>1875.29</v>
      </c>
      <c r="BE10" s="30">
        <f t="shared" si="10"/>
        <v>1374.32</v>
      </c>
      <c r="BF10" s="30">
        <f t="shared" si="11"/>
        <v>1789.44</v>
      </c>
      <c r="BG10" s="30">
        <f t="shared" si="12"/>
        <v>3631.26</v>
      </c>
      <c r="BH10" s="30">
        <f t="shared" si="13"/>
        <v>2828.2</v>
      </c>
      <c r="BI10" s="30">
        <f t="shared" si="14"/>
        <v>436.44</v>
      </c>
      <c r="BJ10" s="30">
        <f t="shared" si="15"/>
        <v>698.32</v>
      </c>
      <c r="BK10" s="30">
        <f t="shared" si="16"/>
        <v>157.12</v>
      </c>
      <c r="BL10" s="30">
        <f t="shared" si="17"/>
        <v>1553.76</v>
      </c>
      <c r="BM10" s="31">
        <f t="shared" si="18"/>
        <v>9426.4500000000007</v>
      </c>
      <c r="BN10" s="32">
        <f t="shared" si="19"/>
        <v>6136.48</v>
      </c>
      <c r="BO10" s="32">
        <f t="shared" si="20"/>
        <v>209.5</v>
      </c>
      <c r="BP10" s="32">
        <f t="shared" si="21"/>
        <v>8862.4</v>
      </c>
      <c r="BQ10" s="32">
        <f t="shared" si="22"/>
        <v>41.73</v>
      </c>
      <c r="BR10" s="48">
        <f t="shared" si="23"/>
        <v>55913.76999999999</v>
      </c>
    </row>
    <row r="11" spans="1:70" ht="30.75" customHeight="1" x14ac:dyDescent="0.25">
      <c r="A11" s="33" t="s">
        <v>12</v>
      </c>
      <c r="B11" s="27">
        <v>0</v>
      </c>
      <c r="C11" s="34">
        <v>342.76</v>
      </c>
      <c r="D11" s="34">
        <v>1294.3499999999999</v>
      </c>
      <c r="E11" s="34">
        <v>635.17999999999995</v>
      </c>
      <c r="F11" s="34">
        <v>127.9</v>
      </c>
      <c r="G11" s="34">
        <v>511.6</v>
      </c>
      <c r="H11" s="34">
        <v>419.51</v>
      </c>
      <c r="I11" s="34">
        <v>51.16</v>
      </c>
      <c r="J11" s="34">
        <v>1207.3699999999999</v>
      </c>
      <c r="K11" s="55">
        <f t="shared" si="0"/>
        <v>4589.83</v>
      </c>
      <c r="L11" s="27">
        <v>0</v>
      </c>
      <c r="M11" s="34">
        <v>894.72</v>
      </c>
      <c r="N11" s="34">
        <v>1815.63</v>
      </c>
      <c r="O11" s="34">
        <v>794.25</v>
      </c>
      <c r="P11" s="34">
        <v>88.39</v>
      </c>
      <c r="Q11" s="34">
        <v>1414.1</v>
      </c>
      <c r="R11" s="34">
        <v>218.22</v>
      </c>
      <c r="S11" s="34">
        <v>349.16</v>
      </c>
      <c r="T11" s="34">
        <v>78.56</v>
      </c>
      <c r="U11" s="34">
        <v>776.88</v>
      </c>
      <c r="V11" s="34">
        <v>331.7</v>
      </c>
      <c r="W11" s="34">
        <v>3068.25</v>
      </c>
      <c r="X11" s="34">
        <v>104.75</v>
      </c>
      <c r="Y11" s="57">
        <f t="shared" si="1"/>
        <v>9934.61</v>
      </c>
      <c r="Z11" s="27">
        <v>0</v>
      </c>
      <c r="AA11" s="34">
        <v>1746.15</v>
      </c>
      <c r="AB11" s="34">
        <v>7738.03</v>
      </c>
      <c r="AC11" s="34">
        <v>4077.57</v>
      </c>
      <c r="AD11" s="34">
        <v>8862.4</v>
      </c>
      <c r="AE11" s="34">
        <v>41.72</v>
      </c>
      <c r="AF11" s="34">
        <v>8763.0499999999993</v>
      </c>
      <c r="AG11" s="34">
        <v>235.63</v>
      </c>
      <c r="AH11" s="57">
        <f>SUM(Z11:AG11)</f>
        <v>31464.550000000003</v>
      </c>
      <c r="AI11" s="27">
        <v>0</v>
      </c>
      <c r="AJ11" s="34">
        <v>331.7</v>
      </c>
      <c r="AK11" s="34">
        <v>1815.63</v>
      </c>
      <c r="AL11" s="34">
        <v>794.25</v>
      </c>
      <c r="AM11" s="34">
        <v>78.56</v>
      </c>
      <c r="AN11" s="34">
        <v>1414.1</v>
      </c>
      <c r="AO11" s="34">
        <v>218.22</v>
      </c>
      <c r="AP11" s="34">
        <v>349.16</v>
      </c>
      <c r="AQ11" s="34">
        <v>78.56</v>
      </c>
      <c r="AR11" s="34">
        <v>776.88</v>
      </c>
      <c r="AS11" s="34">
        <v>3068.25</v>
      </c>
      <c r="AT11" s="34">
        <v>104.75</v>
      </c>
      <c r="AU11" s="34">
        <v>894.72</v>
      </c>
      <c r="AV11" s="57">
        <f t="shared" si="2"/>
        <v>9924.7800000000007</v>
      </c>
      <c r="AW11" s="30">
        <f>B11+L11+Z11+AI11</f>
        <v>0</v>
      </c>
      <c r="AX11" s="30">
        <f t="shared" si="3"/>
        <v>2088.91</v>
      </c>
      <c r="AY11" s="30">
        <f t="shared" si="4"/>
        <v>9032.3799999999992</v>
      </c>
      <c r="AZ11" s="30">
        <f t="shared" si="5"/>
        <v>4712.75</v>
      </c>
      <c r="BA11" s="30">
        <f t="shared" si="6"/>
        <v>127.9</v>
      </c>
      <c r="BB11" s="30">
        <f t="shared" si="7"/>
        <v>511.6</v>
      </c>
      <c r="BC11" s="30">
        <f t="shared" si="8"/>
        <v>419.51</v>
      </c>
      <c r="BD11" s="30">
        <f t="shared" si="9"/>
        <v>1875.29</v>
      </c>
      <c r="BE11" s="30">
        <f t="shared" si="10"/>
        <v>1374.32</v>
      </c>
      <c r="BF11" s="30">
        <f t="shared" si="11"/>
        <v>1789.44</v>
      </c>
      <c r="BG11" s="30">
        <f t="shared" si="12"/>
        <v>3631.26</v>
      </c>
      <c r="BH11" s="30">
        <f t="shared" si="13"/>
        <v>2828.2</v>
      </c>
      <c r="BI11" s="30">
        <f t="shared" si="14"/>
        <v>436.44</v>
      </c>
      <c r="BJ11" s="30">
        <f t="shared" si="15"/>
        <v>698.32</v>
      </c>
      <c r="BK11" s="30">
        <f t="shared" si="16"/>
        <v>157.12</v>
      </c>
      <c r="BL11" s="30">
        <f t="shared" si="17"/>
        <v>1553.76</v>
      </c>
      <c r="BM11" s="31">
        <f t="shared" si="18"/>
        <v>9426.4500000000007</v>
      </c>
      <c r="BN11" s="32">
        <f t="shared" si="19"/>
        <v>6136.5</v>
      </c>
      <c r="BO11" s="32">
        <f t="shared" si="20"/>
        <v>209.5</v>
      </c>
      <c r="BP11" s="32">
        <f t="shared" si="21"/>
        <v>8862.4</v>
      </c>
      <c r="BQ11" s="32">
        <f t="shared" si="22"/>
        <v>41.72</v>
      </c>
      <c r="BR11" s="48">
        <f t="shared" si="23"/>
        <v>55913.77</v>
      </c>
    </row>
    <row r="12" spans="1:70" ht="30.75" customHeight="1" x14ac:dyDescent="0.25">
      <c r="A12" s="33" t="s">
        <v>13</v>
      </c>
      <c r="B12" s="27">
        <v>0</v>
      </c>
      <c r="C12" s="34">
        <v>342.76</v>
      </c>
      <c r="D12" s="34">
        <v>1294.3499999999999</v>
      </c>
      <c r="E12" s="34">
        <v>635.17999999999995</v>
      </c>
      <c r="F12" s="34">
        <v>127.9</v>
      </c>
      <c r="G12" s="34">
        <v>511.6</v>
      </c>
      <c r="H12" s="34">
        <v>419.51</v>
      </c>
      <c r="I12" s="34">
        <v>51.16</v>
      </c>
      <c r="J12" s="34">
        <v>1207.3699999999999</v>
      </c>
      <c r="K12" s="55">
        <f t="shared" si="0"/>
        <v>4589.83</v>
      </c>
      <c r="L12" s="27">
        <v>0</v>
      </c>
      <c r="M12" s="34">
        <v>894.73</v>
      </c>
      <c r="N12" s="34">
        <v>1815.64</v>
      </c>
      <c r="O12" s="34">
        <v>794.25</v>
      </c>
      <c r="P12" s="34">
        <v>88.39</v>
      </c>
      <c r="Q12" s="34">
        <v>1414.1</v>
      </c>
      <c r="R12" s="34">
        <v>218.22</v>
      </c>
      <c r="S12" s="34">
        <v>349.16</v>
      </c>
      <c r="T12" s="34">
        <v>78.56</v>
      </c>
      <c r="U12" s="34">
        <v>776.88</v>
      </c>
      <c r="V12" s="34">
        <v>331.7</v>
      </c>
      <c r="W12" s="34">
        <v>3068.25</v>
      </c>
      <c r="X12" s="34">
        <v>104.75</v>
      </c>
      <c r="Y12" s="57">
        <f t="shared" si="1"/>
        <v>9934.630000000001</v>
      </c>
      <c r="Z12" s="27">
        <v>101033</v>
      </c>
      <c r="AA12" s="34">
        <v>1746.15</v>
      </c>
      <c r="AB12" s="34">
        <v>7738.03</v>
      </c>
      <c r="AC12" s="34">
        <v>4077.57</v>
      </c>
      <c r="AD12" s="34">
        <v>8862.4</v>
      </c>
      <c r="AE12" s="34">
        <v>41.72</v>
      </c>
      <c r="AF12" s="34">
        <v>8763.0499999999993</v>
      </c>
      <c r="AG12" s="34">
        <v>235.63</v>
      </c>
      <c r="AH12" s="57">
        <f>SUM(Z12:AG12)</f>
        <v>132497.54999999999</v>
      </c>
      <c r="AI12" s="27">
        <v>1742</v>
      </c>
      <c r="AJ12" s="34">
        <v>331.7</v>
      </c>
      <c r="AK12" s="34">
        <v>1815.64</v>
      </c>
      <c r="AL12" s="34">
        <v>794.25</v>
      </c>
      <c r="AM12" s="34">
        <v>78.56</v>
      </c>
      <c r="AN12" s="34">
        <v>1414.1</v>
      </c>
      <c r="AO12" s="34">
        <v>218.22</v>
      </c>
      <c r="AP12" s="34">
        <v>349.16</v>
      </c>
      <c r="AQ12" s="34">
        <v>78.56</v>
      </c>
      <c r="AR12" s="34">
        <v>776.88</v>
      </c>
      <c r="AS12" s="34">
        <v>3068.25</v>
      </c>
      <c r="AT12" s="34">
        <v>104.75</v>
      </c>
      <c r="AU12" s="34">
        <v>894.73</v>
      </c>
      <c r="AV12" s="57">
        <f t="shared" si="2"/>
        <v>11666.8</v>
      </c>
      <c r="AW12" s="30">
        <f>B12+L12+Z12+AI12</f>
        <v>102775</v>
      </c>
      <c r="AX12" s="30">
        <f t="shared" si="3"/>
        <v>2088.91</v>
      </c>
      <c r="AY12" s="30">
        <f t="shared" si="4"/>
        <v>9032.3799999999992</v>
      </c>
      <c r="AZ12" s="30">
        <f t="shared" si="5"/>
        <v>4712.75</v>
      </c>
      <c r="BA12" s="30">
        <f t="shared" si="6"/>
        <v>127.9</v>
      </c>
      <c r="BB12" s="30">
        <f t="shared" si="7"/>
        <v>511.6</v>
      </c>
      <c r="BC12" s="30">
        <f t="shared" si="8"/>
        <v>419.51</v>
      </c>
      <c r="BD12" s="30">
        <f t="shared" si="9"/>
        <v>1875.29</v>
      </c>
      <c r="BE12" s="30">
        <f t="shared" si="10"/>
        <v>1374.32</v>
      </c>
      <c r="BF12" s="30">
        <f t="shared" si="11"/>
        <v>1789.46</v>
      </c>
      <c r="BG12" s="30">
        <f t="shared" si="12"/>
        <v>3631.28</v>
      </c>
      <c r="BH12" s="30">
        <f t="shared" si="13"/>
        <v>2828.2</v>
      </c>
      <c r="BI12" s="30">
        <f t="shared" si="14"/>
        <v>436.44</v>
      </c>
      <c r="BJ12" s="30">
        <f t="shared" si="15"/>
        <v>698.32</v>
      </c>
      <c r="BK12" s="30">
        <f t="shared" si="16"/>
        <v>157.12</v>
      </c>
      <c r="BL12" s="30">
        <f t="shared" si="17"/>
        <v>1553.76</v>
      </c>
      <c r="BM12" s="31">
        <f t="shared" si="18"/>
        <v>9426.4500000000007</v>
      </c>
      <c r="BN12" s="32">
        <f t="shared" si="19"/>
        <v>6136.5</v>
      </c>
      <c r="BO12" s="32">
        <f t="shared" si="20"/>
        <v>209.5</v>
      </c>
      <c r="BP12" s="32">
        <f t="shared" si="21"/>
        <v>8862.4</v>
      </c>
      <c r="BQ12" s="32">
        <f t="shared" si="22"/>
        <v>41.72</v>
      </c>
      <c r="BR12" s="48">
        <f t="shared" si="23"/>
        <v>158688.81000000003</v>
      </c>
    </row>
    <row r="13" spans="1:70" ht="30.75" customHeight="1" x14ac:dyDescent="0.25">
      <c r="A13" s="33" t="s">
        <v>14</v>
      </c>
      <c r="B13" s="27">
        <v>0</v>
      </c>
      <c r="C13" s="34">
        <v>342.77</v>
      </c>
      <c r="D13" s="34">
        <v>1294.3499999999999</v>
      </c>
      <c r="E13" s="34">
        <v>635.17999999999995</v>
      </c>
      <c r="F13" s="34">
        <v>127.9</v>
      </c>
      <c r="G13" s="34">
        <v>511.6</v>
      </c>
      <c r="H13" s="34">
        <v>419.5</v>
      </c>
      <c r="I13" s="34">
        <v>51.15</v>
      </c>
      <c r="J13" s="34">
        <v>1207.3699999999999</v>
      </c>
      <c r="K13" s="55">
        <f t="shared" si="0"/>
        <v>4589.82</v>
      </c>
      <c r="L13" s="27">
        <v>0</v>
      </c>
      <c r="M13" s="34">
        <v>894.73</v>
      </c>
      <c r="N13" s="34">
        <v>1815.64</v>
      </c>
      <c r="O13" s="34">
        <v>794.25</v>
      </c>
      <c r="P13" s="34">
        <v>88.39</v>
      </c>
      <c r="Q13" s="34">
        <v>1414.09</v>
      </c>
      <c r="R13" s="34">
        <v>218.22</v>
      </c>
      <c r="S13" s="34">
        <v>349.16</v>
      </c>
      <c r="T13" s="34">
        <v>78.56</v>
      </c>
      <c r="U13" s="34">
        <v>776.88</v>
      </c>
      <c r="V13" s="34">
        <v>331.71</v>
      </c>
      <c r="W13" s="34">
        <v>3068.25</v>
      </c>
      <c r="X13" s="34">
        <v>104.75</v>
      </c>
      <c r="Y13" s="57">
        <f t="shared" si="1"/>
        <v>9934.630000000001</v>
      </c>
      <c r="Z13" s="27">
        <v>0</v>
      </c>
      <c r="AA13" s="34">
        <v>1746.15</v>
      </c>
      <c r="AB13" s="34">
        <v>7738.03</v>
      </c>
      <c r="AC13" s="34">
        <v>4077.57</v>
      </c>
      <c r="AD13" s="34">
        <v>8862.4</v>
      </c>
      <c r="AE13" s="34">
        <v>41.72</v>
      </c>
      <c r="AF13" s="34">
        <v>8763.0499999999993</v>
      </c>
      <c r="AG13" s="34">
        <v>235.62</v>
      </c>
      <c r="AH13" s="57">
        <f>SUM(Z13:AG13)</f>
        <v>31464.54</v>
      </c>
      <c r="AI13" s="27">
        <v>0</v>
      </c>
      <c r="AJ13" s="34">
        <v>331.71</v>
      </c>
      <c r="AK13" s="34">
        <v>1815.64</v>
      </c>
      <c r="AL13" s="34">
        <v>794.25</v>
      </c>
      <c r="AM13" s="34">
        <v>78.56</v>
      </c>
      <c r="AN13" s="34">
        <v>1414.09</v>
      </c>
      <c r="AO13" s="34">
        <v>218.22</v>
      </c>
      <c r="AP13" s="34">
        <v>349.16</v>
      </c>
      <c r="AQ13" s="34">
        <v>78.56</v>
      </c>
      <c r="AR13" s="34">
        <v>776.88</v>
      </c>
      <c r="AS13" s="34">
        <v>3068.25</v>
      </c>
      <c r="AT13" s="34">
        <v>104.74</v>
      </c>
      <c r="AU13" s="34">
        <v>894.73</v>
      </c>
      <c r="AV13" s="57">
        <f t="shared" si="2"/>
        <v>9924.7899999999991</v>
      </c>
      <c r="AW13" s="30">
        <f>B13+L13+Z13+AI13</f>
        <v>0</v>
      </c>
      <c r="AX13" s="30">
        <f t="shared" si="3"/>
        <v>2088.92</v>
      </c>
      <c r="AY13" s="30">
        <f t="shared" si="4"/>
        <v>9032.3799999999992</v>
      </c>
      <c r="AZ13" s="30">
        <f t="shared" si="5"/>
        <v>4712.75</v>
      </c>
      <c r="BA13" s="30">
        <f t="shared" si="6"/>
        <v>127.9</v>
      </c>
      <c r="BB13" s="30">
        <f t="shared" si="7"/>
        <v>511.6</v>
      </c>
      <c r="BC13" s="30">
        <f t="shared" si="8"/>
        <v>419.5</v>
      </c>
      <c r="BD13" s="30">
        <f t="shared" si="9"/>
        <v>1875.27</v>
      </c>
      <c r="BE13" s="30">
        <f t="shared" si="10"/>
        <v>1374.32</v>
      </c>
      <c r="BF13" s="30">
        <f t="shared" si="11"/>
        <v>1789.46</v>
      </c>
      <c r="BG13" s="30">
        <f t="shared" si="12"/>
        <v>3631.28</v>
      </c>
      <c r="BH13" s="30">
        <f t="shared" si="13"/>
        <v>2828.18</v>
      </c>
      <c r="BI13" s="30">
        <f t="shared" si="14"/>
        <v>436.44</v>
      </c>
      <c r="BJ13" s="30">
        <f t="shared" si="15"/>
        <v>698.32</v>
      </c>
      <c r="BK13" s="30">
        <f t="shared" si="16"/>
        <v>157.12</v>
      </c>
      <c r="BL13" s="30">
        <f t="shared" si="17"/>
        <v>1553.76</v>
      </c>
      <c r="BM13" s="31">
        <f t="shared" si="18"/>
        <v>9426.4699999999975</v>
      </c>
      <c r="BN13" s="32">
        <f t="shared" si="19"/>
        <v>6136.5</v>
      </c>
      <c r="BO13" s="32">
        <f t="shared" si="20"/>
        <v>209.49</v>
      </c>
      <c r="BP13" s="32">
        <f t="shared" si="21"/>
        <v>8862.4</v>
      </c>
      <c r="BQ13" s="32">
        <f t="shared" si="22"/>
        <v>41.72</v>
      </c>
      <c r="BR13" s="48">
        <f t="shared" si="23"/>
        <v>55913.779999999992</v>
      </c>
    </row>
    <row r="14" spans="1:70" ht="30.75" customHeight="1" x14ac:dyDescent="0.25">
      <c r="A14" s="33" t="s">
        <v>15</v>
      </c>
      <c r="B14" s="27">
        <v>17770</v>
      </c>
      <c r="C14" s="34">
        <v>342.77</v>
      </c>
      <c r="D14" s="34">
        <v>1294.3499999999999</v>
      </c>
      <c r="E14" s="34">
        <v>635.17999999999995</v>
      </c>
      <c r="F14" s="34">
        <v>127.9</v>
      </c>
      <c r="G14" s="34">
        <v>511.6</v>
      </c>
      <c r="H14" s="34">
        <v>419.5</v>
      </c>
      <c r="I14" s="34">
        <v>51.15</v>
      </c>
      <c r="J14" s="34">
        <v>1207.3699999999999</v>
      </c>
      <c r="K14" s="55">
        <f t="shared" si="0"/>
        <v>22359.82</v>
      </c>
      <c r="L14" s="27">
        <v>2170</v>
      </c>
      <c r="M14" s="34">
        <v>894.73</v>
      </c>
      <c r="N14" s="34">
        <v>1815.64</v>
      </c>
      <c r="O14" s="34">
        <v>794.25</v>
      </c>
      <c r="P14" s="34">
        <v>88.38</v>
      </c>
      <c r="Q14" s="34">
        <v>1414.09</v>
      </c>
      <c r="R14" s="34">
        <v>218.22</v>
      </c>
      <c r="S14" s="34">
        <v>349.16</v>
      </c>
      <c r="T14" s="34">
        <v>78.569999999999993</v>
      </c>
      <c r="U14" s="34">
        <v>776.89</v>
      </c>
      <c r="V14" s="34">
        <v>331.71</v>
      </c>
      <c r="W14" s="34">
        <v>3068.25</v>
      </c>
      <c r="X14" s="34">
        <v>104.73</v>
      </c>
      <c r="Y14" s="57">
        <f t="shared" si="1"/>
        <v>12104.619999999999</v>
      </c>
      <c r="Z14" s="27">
        <v>40069</v>
      </c>
      <c r="AA14" s="34">
        <v>1746.15</v>
      </c>
      <c r="AB14" s="34">
        <v>7738.03</v>
      </c>
      <c r="AC14" s="34">
        <v>4077.57</v>
      </c>
      <c r="AD14" s="34">
        <v>8862.4</v>
      </c>
      <c r="AE14" s="34">
        <v>41.72</v>
      </c>
      <c r="AF14" s="34">
        <v>8763.0499999999993</v>
      </c>
      <c r="AG14" s="34">
        <v>235.62</v>
      </c>
      <c r="AH14" s="57">
        <f>SUM(Z14:AG14)</f>
        <v>71533.539999999994</v>
      </c>
      <c r="AI14" s="27">
        <v>1953</v>
      </c>
      <c r="AJ14" s="34">
        <v>331.71</v>
      </c>
      <c r="AK14" s="34">
        <v>1815.64</v>
      </c>
      <c r="AL14" s="34">
        <v>794.25</v>
      </c>
      <c r="AM14" s="34">
        <v>78.569999999999993</v>
      </c>
      <c r="AN14" s="34">
        <v>1414.09</v>
      </c>
      <c r="AO14" s="34">
        <v>218.22</v>
      </c>
      <c r="AP14" s="34">
        <v>349.16</v>
      </c>
      <c r="AQ14" s="34">
        <v>78.569999999999993</v>
      </c>
      <c r="AR14" s="34">
        <v>776.89</v>
      </c>
      <c r="AS14" s="34">
        <v>3068.25</v>
      </c>
      <c r="AT14" s="34">
        <v>104.74</v>
      </c>
      <c r="AU14" s="34">
        <v>894.73</v>
      </c>
      <c r="AV14" s="57">
        <f t="shared" si="2"/>
        <v>11877.82</v>
      </c>
      <c r="AW14" s="30">
        <f>B14+L14+Z14+AI14</f>
        <v>61962</v>
      </c>
      <c r="AX14" s="30">
        <f t="shared" si="3"/>
        <v>2088.92</v>
      </c>
      <c r="AY14" s="30">
        <f t="shared" si="4"/>
        <v>9032.3799999999992</v>
      </c>
      <c r="AZ14" s="30">
        <f t="shared" si="5"/>
        <v>4712.75</v>
      </c>
      <c r="BA14" s="30">
        <f t="shared" si="6"/>
        <v>127.9</v>
      </c>
      <c r="BB14" s="30">
        <f t="shared" si="7"/>
        <v>511.6</v>
      </c>
      <c r="BC14" s="30">
        <f t="shared" si="8"/>
        <v>419.5</v>
      </c>
      <c r="BD14" s="30">
        <f t="shared" si="9"/>
        <v>1875.27</v>
      </c>
      <c r="BE14" s="30">
        <f t="shared" si="10"/>
        <v>1374.32</v>
      </c>
      <c r="BF14" s="30">
        <f t="shared" si="11"/>
        <v>1789.46</v>
      </c>
      <c r="BG14" s="30">
        <f t="shared" si="12"/>
        <v>3631.28</v>
      </c>
      <c r="BH14" s="30">
        <f t="shared" si="13"/>
        <v>2828.18</v>
      </c>
      <c r="BI14" s="30">
        <f t="shared" si="14"/>
        <v>436.44</v>
      </c>
      <c r="BJ14" s="30">
        <f t="shared" si="15"/>
        <v>698.32</v>
      </c>
      <c r="BK14" s="30">
        <f t="shared" si="16"/>
        <v>157.13999999999999</v>
      </c>
      <c r="BL14" s="30">
        <f t="shared" si="17"/>
        <v>1553.78</v>
      </c>
      <c r="BM14" s="31">
        <f t="shared" si="18"/>
        <v>9426.4699999999975</v>
      </c>
      <c r="BN14" s="32">
        <f t="shared" si="19"/>
        <v>6136.5</v>
      </c>
      <c r="BO14" s="32">
        <f t="shared" si="20"/>
        <v>209.47</v>
      </c>
      <c r="BP14" s="32">
        <f t="shared" si="21"/>
        <v>8862.4</v>
      </c>
      <c r="BQ14" s="32">
        <f t="shared" si="22"/>
        <v>41.72</v>
      </c>
      <c r="BR14" s="48">
        <f t="shared" si="23"/>
        <v>117875.80000000002</v>
      </c>
    </row>
    <row r="15" spans="1:70" ht="30" customHeight="1" x14ac:dyDescent="0.25">
      <c r="A15" s="56" t="s">
        <v>16</v>
      </c>
      <c r="B15" s="29">
        <f>SUM(B3:B14)</f>
        <v>21720</v>
      </c>
      <c r="C15" s="35">
        <f>SUM(C3:C14)</f>
        <v>4113.1400000000003</v>
      </c>
      <c r="D15" s="35">
        <f>SUM(D3:D14)</f>
        <v>15532.200000000003</v>
      </c>
      <c r="E15" s="35">
        <f>SUM(E3:E14)</f>
        <v>7622.1600000000008</v>
      </c>
      <c r="F15" s="35">
        <f>SUM(F3:F14)</f>
        <v>1534.8000000000002</v>
      </c>
      <c r="G15" s="35">
        <f>SUM(G3:G14)</f>
        <v>6139.2000000000007</v>
      </c>
      <c r="H15" s="35">
        <f>SUM(H3:H14)</f>
        <v>5034.1000000000013</v>
      </c>
      <c r="I15" s="35">
        <f>SUM(I3:I14)</f>
        <v>613.89999999999986</v>
      </c>
      <c r="J15" s="35">
        <f>SUM(J3:J14)</f>
        <v>14488.509999999995</v>
      </c>
      <c r="K15" s="37">
        <f>SUM(K3:K14)</f>
        <v>76798.010000000009</v>
      </c>
      <c r="L15" s="29">
        <f>SUM(L3:L14)</f>
        <v>7175</v>
      </c>
      <c r="M15" s="35">
        <f>SUM(M3:M14)</f>
        <v>10736.67</v>
      </c>
      <c r="N15" s="35">
        <f>SUM(N3:N14)</f>
        <v>21787.590000000004</v>
      </c>
      <c r="O15" s="35">
        <f t="shared" ref="O15:W15" si="24">SUM(O3:O14)</f>
        <v>9531</v>
      </c>
      <c r="P15" s="35">
        <f t="shared" si="24"/>
        <v>1060.67</v>
      </c>
      <c r="Q15" s="35">
        <f t="shared" si="24"/>
        <v>16969.18</v>
      </c>
      <c r="R15" s="35">
        <f t="shared" si="24"/>
        <v>2618.6999999999994</v>
      </c>
      <c r="S15" s="35">
        <f t="shared" si="24"/>
        <v>4189.9199999999992</v>
      </c>
      <c r="T15" s="35">
        <f t="shared" si="24"/>
        <v>942.72999999999979</v>
      </c>
      <c r="U15" s="35">
        <f t="shared" si="24"/>
        <v>9322.57</v>
      </c>
      <c r="V15" s="35">
        <f t="shared" si="24"/>
        <v>3980.4199999999996</v>
      </c>
      <c r="W15" s="35">
        <f t="shared" si="24"/>
        <v>36818.92</v>
      </c>
      <c r="X15" s="35">
        <f>SUM(X3:X14)</f>
        <v>1256.98</v>
      </c>
      <c r="Y15" s="36">
        <f>SUM(Y3:Y14)</f>
        <v>126390.35000000002</v>
      </c>
      <c r="Z15" s="29">
        <f>SUM(Z3:Z14)</f>
        <v>150014</v>
      </c>
      <c r="AA15" s="35">
        <f>SUM(AA3:AA14)</f>
        <v>20953.730000000003</v>
      </c>
      <c r="AB15" s="35">
        <f>SUM(AB3:AB14)</f>
        <v>92856.44</v>
      </c>
      <c r="AC15" s="35">
        <f>SUM(AC3:AC14)</f>
        <v>48930.9</v>
      </c>
      <c r="AD15" s="35">
        <f>SUM(AD3:AD14)</f>
        <v>106348.72999999997</v>
      </c>
      <c r="AE15" s="35">
        <f>SUM(AE3:AE14)</f>
        <v>500.72</v>
      </c>
      <c r="AF15" s="35">
        <f>SUM(AF3:AF14)</f>
        <v>105156.67</v>
      </c>
      <c r="AG15" s="35">
        <f>SUM(AG3:AG14)</f>
        <v>2827.5400000000004</v>
      </c>
      <c r="AH15" s="36">
        <f>SUM(AH3:AH14)</f>
        <v>527588.73</v>
      </c>
      <c r="AI15" s="29">
        <f>SUM(AI3:AI14)</f>
        <v>7700</v>
      </c>
      <c r="AJ15" s="35">
        <f>SUM(AJ3:AJ14)</f>
        <v>3980.4199999999996</v>
      </c>
      <c r="AK15" s="35">
        <f>SUM(AK3:AK14)</f>
        <v>21787.590000000004</v>
      </c>
      <c r="AL15" s="35">
        <f>SUM(AL3:AL14)</f>
        <v>9531</v>
      </c>
      <c r="AM15" s="35">
        <f>SUM(AM3:AM14)</f>
        <v>942.72999999999979</v>
      </c>
      <c r="AN15" s="35">
        <f>SUM(AN3:AN14)</f>
        <v>16969.18</v>
      </c>
      <c r="AO15" s="35">
        <f>SUM(AO3:AO14)</f>
        <v>2618.6999999999994</v>
      </c>
      <c r="AP15" s="35">
        <f>SUM(AP3:AP14)</f>
        <v>4189.9199999999992</v>
      </c>
      <c r="AQ15" s="35">
        <f>SUM(AQ3:AQ14)</f>
        <v>942.72999999999979</v>
      </c>
      <c r="AR15" s="35">
        <f>SUM(AR3:AR14)</f>
        <v>9322.57</v>
      </c>
      <c r="AS15" s="35">
        <f>SUM(AS3:AS14)</f>
        <v>36818.92</v>
      </c>
      <c r="AT15" s="35">
        <f>SUM(AT3:AT14)</f>
        <v>1256.98</v>
      </c>
      <c r="AU15" s="35">
        <f>SUM(AU3:AU14)</f>
        <v>10736.67</v>
      </c>
      <c r="AV15" s="36">
        <f>SUM(AV3:AV14)</f>
        <v>126797.41</v>
      </c>
      <c r="AW15" s="49">
        <f>SUM(AW3:AW14)</f>
        <v>186609</v>
      </c>
      <c r="AX15" s="49">
        <f>SUM(AX3:AX14)</f>
        <v>25066.869999999995</v>
      </c>
      <c r="AY15" s="49">
        <f>SUM(AY3:AY14)</f>
        <v>108388.64000000001</v>
      </c>
      <c r="AZ15" s="49">
        <f>SUM(AZ3:AZ14)</f>
        <v>56553.060000000005</v>
      </c>
      <c r="BA15" s="49">
        <f>SUM(BA3:BA14)</f>
        <v>1534.8000000000002</v>
      </c>
      <c r="BB15" s="49">
        <f>SUM(BB3:BB14)</f>
        <v>6139.2000000000007</v>
      </c>
      <c r="BC15" s="49">
        <f>SUM(BC3:BC14)</f>
        <v>5034.1000000000013</v>
      </c>
      <c r="BD15" s="49">
        <f>SUM(BD3:BD14)</f>
        <v>22503.440000000006</v>
      </c>
      <c r="BE15" s="49">
        <f>SUM(BE3:BE14)</f>
        <v>16491.91</v>
      </c>
      <c r="BF15" s="49">
        <f>SUM(BF3:BF14)</f>
        <v>21473.34</v>
      </c>
      <c r="BG15" s="49">
        <f>SUM(BG3:BG14)</f>
        <v>43575.180000000008</v>
      </c>
      <c r="BH15" s="49">
        <f>SUM(BH3:BH14)</f>
        <v>33938.36</v>
      </c>
      <c r="BI15" s="49">
        <f>SUM(BI3:BI14)</f>
        <v>5237.3999999999987</v>
      </c>
      <c r="BJ15" s="49">
        <f>SUM(BJ3:BJ14)</f>
        <v>8379.8399999999983</v>
      </c>
      <c r="BK15" s="49">
        <f>SUM(BK3:BK14)</f>
        <v>1885.4599999999996</v>
      </c>
      <c r="BL15" s="49">
        <f>SUM(BL3:BL14)</f>
        <v>18645.14</v>
      </c>
      <c r="BM15" s="50">
        <f>SUM(BM3:BM14)</f>
        <v>113117.51</v>
      </c>
      <c r="BN15" s="51">
        <f>SUM(BN3:BN14)</f>
        <v>73637.84</v>
      </c>
      <c r="BO15" s="52">
        <f>SUM(BO3:BO14)</f>
        <v>2513.9599999999996</v>
      </c>
      <c r="BP15" s="51">
        <f>SUM(BP3:BP14)</f>
        <v>106348.72999999997</v>
      </c>
      <c r="BQ15" s="51">
        <f>SUM(BQ3:BQ14)</f>
        <v>500.72</v>
      </c>
      <c r="BR15" s="48">
        <f>SUM(BR3:BR14)</f>
        <v>857574.50000000012</v>
      </c>
    </row>
  </sheetData>
  <mergeCells count="7">
    <mergeCell ref="BR1:BR2"/>
    <mergeCell ref="B1:K1"/>
    <mergeCell ref="A1:A2"/>
    <mergeCell ref="L1:Y1"/>
    <mergeCell ref="Z1:AH1"/>
    <mergeCell ref="AI1:AV1"/>
    <mergeCell ref="AW1:BQ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G58"/>
  <sheetViews>
    <sheetView tabSelected="1" workbookViewId="0">
      <selection activeCell="F62" sqref="F62"/>
    </sheetView>
  </sheetViews>
  <sheetFormatPr defaultRowHeight="15" x14ac:dyDescent="0.25"/>
  <cols>
    <col min="2" max="2" width="25.140625" customWidth="1"/>
    <col min="3" max="3" width="24.5703125" customWidth="1"/>
    <col min="4" max="4" width="22.42578125" customWidth="1"/>
    <col min="5" max="5" width="20.28515625" customWidth="1"/>
    <col min="6" max="6" width="20.140625" customWidth="1"/>
    <col min="7" max="7" width="27.28515625" customWidth="1"/>
  </cols>
  <sheetData>
    <row r="3" spans="2:7" ht="55.5" customHeight="1" x14ac:dyDescent="0.25">
      <c r="B3" s="58" t="s">
        <v>62</v>
      </c>
      <c r="C3" s="58" t="s">
        <v>63</v>
      </c>
      <c r="D3" s="58" t="s">
        <v>59</v>
      </c>
      <c r="E3" s="58" t="s">
        <v>60</v>
      </c>
      <c r="F3" s="58" t="s">
        <v>61</v>
      </c>
      <c r="G3" s="64" t="s">
        <v>66</v>
      </c>
    </row>
    <row r="4" spans="2:7" x14ac:dyDescent="0.25">
      <c r="B4" s="61" t="s">
        <v>17</v>
      </c>
      <c r="C4" s="3" t="s">
        <v>4</v>
      </c>
      <c r="D4" s="2">
        <v>4589.84</v>
      </c>
      <c r="E4" s="2">
        <v>9413.44</v>
      </c>
      <c r="F4" s="2">
        <v>4984.59</v>
      </c>
      <c r="G4" s="2">
        <f>F4-D4</f>
        <v>394.75</v>
      </c>
    </row>
    <row r="5" spans="2:7" x14ac:dyDescent="0.25">
      <c r="B5" s="62"/>
      <c r="C5" s="3" t="s">
        <v>5</v>
      </c>
      <c r="D5" s="2">
        <v>4589.84</v>
      </c>
      <c r="E5" s="2">
        <v>9413.44</v>
      </c>
      <c r="F5" s="2">
        <v>2586.54</v>
      </c>
      <c r="G5" s="2">
        <f t="shared" ref="G5:G15" si="0">F5-D5</f>
        <v>-2003.3000000000002</v>
      </c>
    </row>
    <row r="6" spans="2:7" x14ac:dyDescent="0.25">
      <c r="B6" s="62"/>
      <c r="C6" s="3" t="s">
        <v>6</v>
      </c>
      <c r="D6" s="2">
        <v>4589.84</v>
      </c>
      <c r="E6" s="2">
        <v>9413.44</v>
      </c>
      <c r="F6" s="2">
        <v>5655.6</v>
      </c>
      <c r="G6" s="2">
        <f t="shared" si="0"/>
        <v>1065.7600000000002</v>
      </c>
    </row>
    <row r="7" spans="2:7" x14ac:dyDescent="0.25">
      <c r="B7" s="62"/>
      <c r="C7" s="3" t="s">
        <v>7</v>
      </c>
      <c r="D7" s="2">
        <v>4589.84</v>
      </c>
      <c r="E7" s="2">
        <v>9413.44</v>
      </c>
      <c r="F7" s="2">
        <v>3762.76</v>
      </c>
      <c r="G7" s="2">
        <f t="shared" si="0"/>
        <v>-827.07999999999993</v>
      </c>
    </row>
    <row r="8" spans="2:7" x14ac:dyDescent="0.25">
      <c r="B8" s="62"/>
      <c r="C8" s="3" t="s">
        <v>8</v>
      </c>
      <c r="D8" s="2">
        <v>4589.84</v>
      </c>
      <c r="E8" s="2">
        <v>9413.44</v>
      </c>
      <c r="F8" s="2">
        <v>5826.33</v>
      </c>
      <c r="G8" s="2">
        <f t="shared" si="0"/>
        <v>1236.4899999999998</v>
      </c>
    </row>
    <row r="9" spans="2:7" x14ac:dyDescent="0.25">
      <c r="B9" s="62"/>
      <c r="C9" s="3" t="s">
        <v>9</v>
      </c>
      <c r="D9" s="2">
        <v>4589.84</v>
      </c>
      <c r="E9" s="2">
        <v>9413.44</v>
      </c>
      <c r="F9" s="2">
        <v>5265.29</v>
      </c>
      <c r="G9" s="2">
        <f t="shared" si="0"/>
        <v>675.44999999999982</v>
      </c>
    </row>
    <row r="10" spans="2:7" x14ac:dyDescent="0.25">
      <c r="B10" s="62"/>
      <c r="C10" s="3" t="s">
        <v>10</v>
      </c>
      <c r="D10" s="2">
        <v>8539.84</v>
      </c>
      <c r="E10" s="2">
        <v>9413.44</v>
      </c>
      <c r="F10" s="2">
        <v>5197.16</v>
      </c>
      <c r="G10" s="2">
        <f t="shared" si="0"/>
        <v>-3342.6800000000003</v>
      </c>
    </row>
    <row r="11" spans="2:7" x14ac:dyDescent="0.25">
      <c r="B11" s="62"/>
      <c r="C11" s="3" t="s">
        <v>11</v>
      </c>
      <c r="D11" s="2">
        <v>4589.83</v>
      </c>
      <c r="E11" s="2">
        <v>9413.44</v>
      </c>
      <c r="F11" s="2">
        <v>4409.68</v>
      </c>
      <c r="G11" s="2">
        <f t="shared" si="0"/>
        <v>-180.14999999999964</v>
      </c>
    </row>
    <row r="12" spans="2:7" x14ac:dyDescent="0.25">
      <c r="B12" s="62"/>
      <c r="C12" s="3" t="s">
        <v>12</v>
      </c>
      <c r="D12" s="2">
        <v>4589.83</v>
      </c>
      <c r="E12" s="2">
        <v>9413.44</v>
      </c>
      <c r="F12" s="2">
        <v>5230.7299999999996</v>
      </c>
      <c r="G12" s="2">
        <f t="shared" si="0"/>
        <v>640.89999999999964</v>
      </c>
    </row>
    <row r="13" spans="2:7" x14ac:dyDescent="0.25">
      <c r="B13" s="62"/>
      <c r="C13" s="3" t="s">
        <v>13</v>
      </c>
      <c r="D13" s="2">
        <v>4589.83</v>
      </c>
      <c r="E13" s="2">
        <v>9413.44</v>
      </c>
      <c r="F13" s="2">
        <v>26279.45</v>
      </c>
      <c r="G13" s="2">
        <f t="shared" si="0"/>
        <v>21689.620000000003</v>
      </c>
    </row>
    <row r="14" spans="2:7" x14ac:dyDescent="0.25">
      <c r="B14" s="62"/>
      <c r="C14" s="3" t="s">
        <v>14</v>
      </c>
      <c r="D14" s="2">
        <v>4589.82</v>
      </c>
      <c r="E14" s="2">
        <v>9413.44</v>
      </c>
      <c r="F14" s="2">
        <v>41220.04</v>
      </c>
      <c r="G14" s="2">
        <f t="shared" si="0"/>
        <v>36630.22</v>
      </c>
    </row>
    <row r="15" spans="2:7" x14ac:dyDescent="0.25">
      <c r="B15" s="63"/>
      <c r="C15" s="3" t="s">
        <v>15</v>
      </c>
      <c r="D15" s="2">
        <v>22359.82</v>
      </c>
      <c r="E15" s="2">
        <v>9413.44</v>
      </c>
      <c r="F15" s="2">
        <v>5695.69</v>
      </c>
      <c r="G15" s="2">
        <f t="shared" si="0"/>
        <v>-16664.13</v>
      </c>
    </row>
    <row r="16" spans="2:7" ht="23.25" customHeight="1" x14ac:dyDescent="0.25">
      <c r="B16" s="59" t="s">
        <v>64</v>
      </c>
      <c r="C16" s="60"/>
      <c r="D16" s="5">
        <f>SUM(D4:D15)</f>
        <v>76798.010000000009</v>
      </c>
      <c r="E16" s="5">
        <f>SUM(E4:E15)</f>
        <v>112961.28000000001</v>
      </c>
      <c r="F16" s="5">
        <f>SUM(F4:F15)</f>
        <v>116113.86000000002</v>
      </c>
      <c r="G16" s="5">
        <f>F16-D16</f>
        <v>39315.850000000006</v>
      </c>
    </row>
    <row r="17" spans="2:7" x14ac:dyDescent="0.25">
      <c r="B17" s="61" t="s">
        <v>18</v>
      </c>
      <c r="C17" s="3" t="s">
        <v>4</v>
      </c>
      <c r="D17" s="2">
        <v>9934.61</v>
      </c>
      <c r="E17" s="2">
        <v>16744.849999999999</v>
      </c>
      <c r="F17" s="2">
        <v>10632.36</v>
      </c>
      <c r="G17" s="2">
        <f>F17-D17</f>
        <v>697.75</v>
      </c>
    </row>
    <row r="18" spans="2:7" x14ac:dyDescent="0.25">
      <c r="B18" s="62"/>
      <c r="C18" s="3" t="s">
        <v>5</v>
      </c>
      <c r="D18" s="2">
        <v>9934.61</v>
      </c>
      <c r="E18" s="2">
        <v>16744.849999999999</v>
      </c>
      <c r="F18" s="2">
        <v>17437.849999999999</v>
      </c>
      <c r="G18" s="2">
        <f t="shared" ref="G18:G28" si="1">F18-D18</f>
        <v>7503.239999999998</v>
      </c>
    </row>
    <row r="19" spans="2:7" x14ac:dyDescent="0.25">
      <c r="B19" s="62"/>
      <c r="C19" s="3" t="s">
        <v>6</v>
      </c>
      <c r="D19" s="2">
        <v>9934.61</v>
      </c>
      <c r="E19" s="2">
        <v>16744.849999999999</v>
      </c>
      <c r="F19" s="2">
        <v>9775.73</v>
      </c>
      <c r="G19" s="2">
        <f t="shared" si="1"/>
        <v>-158.88000000000102</v>
      </c>
    </row>
    <row r="20" spans="2:7" x14ac:dyDescent="0.25">
      <c r="B20" s="62"/>
      <c r="C20" s="3" t="s">
        <v>7</v>
      </c>
      <c r="D20" s="2">
        <v>9934.61</v>
      </c>
      <c r="E20" s="2">
        <v>16744.849999999999</v>
      </c>
      <c r="F20" s="2">
        <v>12321.19</v>
      </c>
      <c r="G20" s="2">
        <f t="shared" si="1"/>
        <v>2386.58</v>
      </c>
    </row>
    <row r="21" spans="2:7" x14ac:dyDescent="0.25">
      <c r="B21" s="62"/>
      <c r="C21" s="3" t="s">
        <v>8</v>
      </c>
      <c r="D21" s="2">
        <v>9934.61</v>
      </c>
      <c r="E21" s="2">
        <v>16744.849999999999</v>
      </c>
      <c r="F21" s="2">
        <v>11010.56</v>
      </c>
      <c r="G21" s="2">
        <f t="shared" si="1"/>
        <v>1075.9499999999989</v>
      </c>
    </row>
    <row r="22" spans="2:7" x14ac:dyDescent="0.25">
      <c r="B22" s="62"/>
      <c r="C22" s="3" t="s">
        <v>9</v>
      </c>
      <c r="D22" s="2">
        <v>9934.61</v>
      </c>
      <c r="E22" s="2">
        <v>16744.849999999999</v>
      </c>
      <c r="F22" s="2">
        <v>10353.76</v>
      </c>
      <c r="G22" s="2">
        <f t="shared" si="1"/>
        <v>419.14999999999964</v>
      </c>
    </row>
    <row r="23" spans="2:7" x14ac:dyDescent="0.25">
      <c r="B23" s="62"/>
      <c r="C23" s="3" t="s">
        <v>10</v>
      </c>
      <c r="D23" s="2">
        <v>14939.599999999999</v>
      </c>
      <c r="E23" s="2">
        <v>16744.849999999999</v>
      </c>
      <c r="F23" s="2">
        <v>13207.34</v>
      </c>
      <c r="G23" s="2">
        <f t="shared" si="1"/>
        <v>-1732.2599999999984</v>
      </c>
    </row>
    <row r="24" spans="2:7" x14ac:dyDescent="0.25">
      <c r="B24" s="62"/>
      <c r="C24" s="3" t="s">
        <v>11</v>
      </c>
      <c r="D24" s="2">
        <v>9934.6</v>
      </c>
      <c r="E24" s="2">
        <v>16744.849999999999</v>
      </c>
      <c r="F24" s="2">
        <v>11115.56</v>
      </c>
      <c r="G24" s="2">
        <f t="shared" si="1"/>
        <v>1180.9599999999991</v>
      </c>
    </row>
    <row r="25" spans="2:7" x14ac:dyDescent="0.25">
      <c r="B25" s="62"/>
      <c r="C25" s="3" t="s">
        <v>12</v>
      </c>
      <c r="D25" s="2">
        <v>9934.61</v>
      </c>
      <c r="E25" s="2">
        <v>16744.849999999999</v>
      </c>
      <c r="F25" s="2">
        <v>30569.56</v>
      </c>
      <c r="G25" s="2">
        <f t="shared" si="1"/>
        <v>20634.95</v>
      </c>
    </row>
    <row r="26" spans="2:7" x14ac:dyDescent="0.25">
      <c r="B26" s="62"/>
      <c r="C26" s="3" t="s">
        <v>13</v>
      </c>
      <c r="D26" s="2">
        <v>9934.630000000001</v>
      </c>
      <c r="E26" s="2">
        <v>16744.849999999999</v>
      </c>
      <c r="F26" s="2">
        <v>31200.84</v>
      </c>
      <c r="G26" s="2">
        <f t="shared" si="1"/>
        <v>21266.21</v>
      </c>
    </row>
    <row r="27" spans="2:7" x14ac:dyDescent="0.25">
      <c r="B27" s="62"/>
      <c r="C27" s="3" t="s">
        <v>14</v>
      </c>
      <c r="D27" s="2">
        <v>9934.630000000001</v>
      </c>
      <c r="E27" s="2">
        <v>16744.849999999999</v>
      </c>
      <c r="F27" s="2">
        <v>13754.21</v>
      </c>
      <c r="G27" s="2">
        <f t="shared" si="1"/>
        <v>3819.5799999999981</v>
      </c>
    </row>
    <row r="28" spans="2:7" x14ac:dyDescent="0.25">
      <c r="B28" s="63"/>
      <c r="C28" s="3" t="s">
        <v>15</v>
      </c>
      <c r="D28" s="2">
        <v>12104.619999999999</v>
      </c>
      <c r="E28" s="2">
        <v>16744.849999999999</v>
      </c>
      <c r="F28" s="2">
        <v>53704.14</v>
      </c>
      <c r="G28" s="2">
        <f t="shared" si="1"/>
        <v>41599.520000000004</v>
      </c>
    </row>
    <row r="29" spans="2:7" ht="22.5" customHeight="1" x14ac:dyDescent="0.25">
      <c r="B29" s="59" t="s">
        <v>64</v>
      </c>
      <c r="C29" s="60"/>
      <c r="D29" s="5">
        <f>SUM(D17:D28)</f>
        <v>126390.35000000002</v>
      </c>
      <c r="E29" s="5">
        <f>SUM(E17:E28)</f>
        <v>200938.20000000004</v>
      </c>
      <c r="F29" s="5">
        <f>SUM(F17:F28)</f>
        <v>225083.09999999998</v>
      </c>
      <c r="G29" s="5">
        <f>F29-D29</f>
        <v>98692.749999999956</v>
      </c>
    </row>
    <row r="30" spans="2:7" x14ac:dyDescent="0.25">
      <c r="B30" s="61" t="s">
        <v>65</v>
      </c>
      <c r="C30" s="3" t="s">
        <v>4</v>
      </c>
      <c r="D30" s="2">
        <v>31464.570000000003</v>
      </c>
      <c r="E30" s="2">
        <v>45280.2</v>
      </c>
      <c r="F30" s="2">
        <v>37747.54</v>
      </c>
      <c r="G30" s="2">
        <f>F30-D30</f>
        <v>6282.9699999999975</v>
      </c>
    </row>
    <row r="31" spans="2:7" x14ac:dyDescent="0.25">
      <c r="B31" s="62"/>
      <c r="C31" s="3" t="s">
        <v>5</v>
      </c>
      <c r="D31" s="2">
        <v>32349.570000000003</v>
      </c>
      <c r="E31" s="2">
        <v>45280.2</v>
      </c>
      <c r="F31" s="2">
        <v>41416.42</v>
      </c>
      <c r="G31" s="2">
        <f t="shared" ref="G31:G41" si="2">F31-D31</f>
        <v>9066.8499999999949</v>
      </c>
    </row>
    <row r="32" spans="2:7" x14ac:dyDescent="0.25">
      <c r="B32" s="62"/>
      <c r="C32" s="3" t="s">
        <v>6</v>
      </c>
      <c r="D32" s="2">
        <v>33244.57</v>
      </c>
      <c r="E32" s="2">
        <v>45280.2</v>
      </c>
      <c r="F32" s="2">
        <v>40939.69</v>
      </c>
      <c r="G32" s="2">
        <f t="shared" si="2"/>
        <v>7695.1200000000026</v>
      </c>
    </row>
    <row r="33" spans="2:7" x14ac:dyDescent="0.25">
      <c r="B33" s="62"/>
      <c r="C33" s="3" t="s">
        <v>7</v>
      </c>
      <c r="D33" s="2">
        <v>33109.57</v>
      </c>
      <c r="E33" s="2">
        <v>45280.2</v>
      </c>
      <c r="F33" s="2">
        <v>38273.760000000002</v>
      </c>
      <c r="G33" s="2">
        <f t="shared" si="2"/>
        <v>5164.1900000000023</v>
      </c>
    </row>
    <row r="34" spans="2:7" x14ac:dyDescent="0.25">
      <c r="B34" s="62"/>
      <c r="C34" s="3" t="s">
        <v>8</v>
      </c>
      <c r="D34" s="2">
        <v>31464.570000000003</v>
      </c>
      <c r="E34" s="2">
        <v>45280.2</v>
      </c>
      <c r="F34" s="2">
        <v>38560.57</v>
      </c>
      <c r="G34" s="2">
        <f t="shared" si="2"/>
        <v>7095.9999999999964</v>
      </c>
    </row>
    <row r="35" spans="2:7" x14ac:dyDescent="0.25">
      <c r="B35" s="62"/>
      <c r="C35" s="3" t="s">
        <v>9</v>
      </c>
      <c r="D35" s="2">
        <v>31464.570000000003</v>
      </c>
      <c r="E35" s="2">
        <v>45280.2</v>
      </c>
      <c r="F35" s="2">
        <v>45898.23</v>
      </c>
      <c r="G35" s="2">
        <f t="shared" si="2"/>
        <v>14433.66</v>
      </c>
    </row>
    <row r="36" spans="2:7" x14ac:dyDescent="0.25">
      <c r="B36" s="62"/>
      <c r="C36" s="3" t="s">
        <v>10</v>
      </c>
      <c r="D36" s="2">
        <v>36066.559999999998</v>
      </c>
      <c r="E36" s="2">
        <v>45280.2</v>
      </c>
      <c r="F36" s="2">
        <v>52326.52</v>
      </c>
      <c r="G36" s="2">
        <f t="shared" si="2"/>
        <v>16259.96</v>
      </c>
    </row>
    <row r="37" spans="2:7" x14ac:dyDescent="0.25">
      <c r="B37" s="62"/>
      <c r="C37" s="3" t="s">
        <v>11</v>
      </c>
      <c r="D37" s="2">
        <v>31464.57</v>
      </c>
      <c r="E37" s="2">
        <v>45280.2</v>
      </c>
      <c r="F37" s="2">
        <v>43550.93</v>
      </c>
      <c r="G37" s="2">
        <f t="shared" si="2"/>
        <v>12086.36</v>
      </c>
    </row>
    <row r="38" spans="2:7" x14ac:dyDescent="0.25">
      <c r="B38" s="62"/>
      <c r="C38" s="3" t="s">
        <v>12</v>
      </c>
      <c r="D38" s="2">
        <v>31464.550000000003</v>
      </c>
      <c r="E38" s="2">
        <v>45280.2</v>
      </c>
      <c r="F38" s="2">
        <v>44386.74</v>
      </c>
      <c r="G38" s="2">
        <f t="shared" si="2"/>
        <v>12922.189999999995</v>
      </c>
    </row>
    <row r="39" spans="2:7" x14ac:dyDescent="0.25">
      <c r="B39" s="62"/>
      <c r="C39" s="3" t="s">
        <v>13</v>
      </c>
      <c r="D39" s="2">
        <v>132497.54999999999</v>
      </c>
      <c r="E39" s="2">
        <v>45280.2</v>
      </c>
      <c r="F39" s="2">
        <v>51434.49</v>
      </c>
      <c r="G39" s="2">
        <f t="shared" si="2"/>
        <v>-81063.06</v>
      </c>
    </row>
    <row r="40" spans="2:7" x14ac:dyDescent="0.25">
      <c r="B40" s="62"/>
      <c r="C40" s="3" t="s">
        <v>14</v>
      </c>
      <c r="D40" s="2">
        <v>31464.54</v>
      </c>
      <c r="E40" s="2">
        <v>45280.2</v>
      </c>
      <c r="F40" s="2">
        <v>45201.81</v>
      </c>
      <c r="G40" s="2">
        <f t="shared" si="2"/>
        <v>13737.269999999997</v>
      </c>
    </row>
    <row r="41" spans="2:7" x14ac:dyDescent="0.25">
      <c r="B41" s="63"/>
      <c r="C41" s="3" t="s">
        <v>15</v>
      </c>
      <c r="D41" s="2">
        <v>71533.539999999994</v>
      </c>
      <c r="E41" s="2">
        <v>45280.2</v>
      </c>
      <c r="F41" s="2">
        <v>62291.45</v>
      </c>
      <c r="G41" s="2">
        <f t="shared" si="2"/>
        <v>-9242.0899999999965</v>
      </c>
    </row>
    <row r="42" spans="2:7" ht="21.75" customHeight="1" x14ac:dyDescent="0.25">
      <c r="B42" s="59" t="s">
        <v>64</v>
      </c>
      <c r="C42" s="60"/>
      <c r="D42" s="5">
        <f>SUM(D30:D41)</f>
        <v>527588.73</v>
      </c>
      <c r="E42" s="5">
        <f>SUM(E30:E41)</f>
        <v>543362.4</v>
      </c>
      <c r="F42" s="5">
        <f>SUM(F30:F41)</f>
        <v>542028.15</v>
      </c>
      <c r="G42" s="5">
        <f>F42-D42</f>
        <v>14439.420000000042</v>
      </c>
    </row>
    <row r="43" spans="2:7" x14ac:dyDescent="0.25">
      <c r="B43" s="61" t="s">
        <v>20</v>
      </c>
      <c r="C43" s="3" t="s">
        <v>4</v>
      </c>
      <c r="D43" s="2">
        <v>10394.779999999999</v>
      </c>
      <c r="E43" s="2">
        <v>15104.45</v>
      </c>
      <c r="F43" s="2">
        <v>6129.04</v>
      </c>
      <c r="G43" s="2">
        <f>F43-D43</f>
        <v>-4265.7399999999989</v>
      </c>
    </row>
    <row r="44" spans="2:7" x14ac:dyDescent="0.25">
      <c r="B44" s="62"/>
      <c r="C44" s="3" t="s">
        <v>5</v>
      </c>
      <c r="D44" s="2">
        <v>10914.779999999999</v>
      </c>
      <c r="E44" s="2">
        <v>15104.45</v>
      </c>
      <c r="F44" s="2">
        <v>10951.64</v>
      </c>
      <c r="G44" s="2">
        <f t="shared" ref="G44:G54" si="3">F44-D44</f>
        <v>36.860000000000582</v>
      </c>
    </row>
    <row r="45" spans="2:7" x14ac:dyDescent="0.25">
      <c r="B45" s="62"/>
      <c r="C45" s="3" t="s">
        <v>6</v>
      </c>
      <c r="D45" s="2">
        <v>10254.779999999999</v>
      </c>
      <c r="E45" s="2">
        <v>15104.45</v>
      </c>
      <c r="F45" s="2">
        <v>8390.75</v>
      </c>
      <c r="G45" s="2">
        <f t="shared" si="3"/>
        <v>-1864.0299999999988</v>
      </c>
    </row>
    <row r="46" spans="2:7" x14ac:dyDescent="0.25">
      <c r="B46" s="62"/>
      <c r="C46" s="3" t="s">
        <v>7</v>
      </c>
      <c r="D46" s="2">
        <v>9924.7799999999988</v>
      </c>
      <c r="E46" s="2">
        <v>15104.45</v>
      </c>
      <c r="F46" s="2">
        <v>10313.33</v>
      </c>
      <c r="G46" s="2">
        <f t="shared" si="3"/>
        <v>388.55000000000109</v>
      </c>
    </row>
    <row r="47" spans="2:7" x14ac:dyDescent="0.25">
      <c r="B47" s="62"/>
      <c r="C47" s="3" t="s">
        <v>8</v>
      </c>
      <c r="D47" s="2">
        <v>12139.779999999999</v>
      </c>
      <c r="E47" s="2">
        <v>15104.45</v>
      </c>
      <c r="F47" s="2">
        <v>9531.69</v>
      </c>
      <c r="G47" s="2">
        <f t="shared" si="3"/>
        <v>-2608.0899999999983</v>
      </c>
    </row>
    <row r="48" spans="2:7" x14ac:dyDescent="0.25">
      <c r="B48" s="62"/>
      <c r="C48" s="3" t="s">
        <v>9</v>
      </c>
      <c r="D48" s="2">
        <v>9924.7799999999988</v>
      </c>
      <c r="E48" s="2">
        <v>15104.45</v>
      </c>
      <c r="F48" s="2">
        <v>12095.51</v>
      </c>
      <c r="G48" s="2">
        <f t="shared" si="3"/>
        <v>2170.7300000000014</v>
      </c>
    </row>
    <row r="49" spans="2:7" x14ac:dyDescent="0.25">
      <c r="B49" s="62"/>
      <c r="C49" s="3" t="s">
        <v>10</v>
      </c>
      <c r="D49" s="2">
        <v>9924.7699999999986</v>
      </c>
      <c r="E49" s="2">
        <v>15104.45</v>
      </c>
      <c r="F49" s="2">
        <v>7654.23</v>
      </c>
      <c r="G49" s="2">
        <f t="shared" si="3"/>
        <v>-2270.5399999999991</v>
      </c>
    </row>
    <row r="50" spans="2:7" x14ac:dyDescent="0.25">
      <c r="B50" s="62"/>
      <c r="C50" s="3" t="s">
        <v>11</v>
      </c>
      <c r="D50" s="2">
        <v>9924.7699999999986</v>
      </c>
      <c r="E50" s="2">
        <v>15104.45</v>
      </c>
      <c r="F50" s="2">
        <v>13043.18</v>
      </c>
      <c r="G50" s="2">
        <f t="shared" si="3"/>
        <v>3118.4100000000017</v>
      </c>
    </row>
    <row r="51" spans="2:7" x14ac:dyDescent="0.25">
      <c r="B51" s="62"/>
      <c r="C51" s="3" t="s">
        <v>12</v>
      </c>
      <c r="D51" s="2">
        <v>9924.7800000000007</v>
      </c>
      <c r="E51" s="2">
        <v>15104.45</v>
      </c>
      <c r="F51" s="2">
        <v>4802.3599999999997</v>
      </c>
      <c r="G51" s="2">
        <f t="shared" si="3"/>
        <v>-5122.420000000001</v>
      </c>
    </row>
    <row r="52" spans="2:7" x14ac:dyDescent="0.25">
      <c r="B52" s="62"/>
      <c r="C52" s="3" t="s">
        <v>13</v>
      </c>
      <c r="D52" s="2">
        <v>11666.8</v>
      </c>
      <c r="E52" s="2">
        <v>15104.45</v>
      </c>
      <c r="F52" s="2">
        <v>12673.47</v>
      </c>
      <c r="G52" s="2">
        <f t="shared" si="3"/>
        <v>1006.6700000000001</v>
      </c>
    </row>
    <row r="53" spans="2:7" x14ac:dyDescent="0.25">
      <c r="B53" s="62"/>
      <c r="C53" s="3" t="s">
        <v>14</v>
      </c>
      <c r="D53" s="2">
        <v>9924.7899999999991</v>
      </c>
      <c r="E53" s="2">
        <v>15104.45</v>
      </c>
      <c r="F53" s="2">
        <v>9786.83</v>
      </c>
      <c r="G53" s="2">
        <f t="shared" si="3"/>
        <v>-137.95999999999913</v>
      </c>
    </row>
    <row r="54" spans="2:7" x14ac:dyDescent="0.25">
      <c r="B54" s="63"/>
      <c r="C54" s="3" t="s">
        <v>15</v>
      </c>
      <c r="D54" s="2">
        <v>11877.82</v>
      </c>
      <c r="E54" s="2">
        <v>15104.45</v>
      </c>
      <c r="F54" s="2">
        <v>12150.87</v>
      </c>
      <c r="G54" s="2">
        <f t="shared" si="3"/>
        <v>273.05000000000109</v>
      </c>
    </row>
    <row r="55" spans="2:7" ht="21" customHeight="1" x14ac:dyDescent="0.25">
      <c r="B55" s="59" t="s">
        <v>64</v>
      </c>
      <c r="C55" s="60"/>
      <c r="D55" s="5">
        <f>SUM(D43:D54)</f>
        <v>126797.41</v>
      </c>
      <c r="E55" s="5">
        <f>SUM(E43:E54)</f>
        <v>181253.40000000002</v>
      </c>
      <c r="F55" s="5">
        <f>SUM(F43:F54)</f>
        <v>117522.9</v>
      </c>
      <c r="G55" s="5">
        <f>F55-D55</f>
        <v>-9274.5100000000093</v>
      </c>
    </row>
    <row r="57" spans="2:7" ht="62.25" customHeight="1" x14ac:dyDescent="0.25">
      <c r="D57" s="58" t="s">
        <v>59</v>
      </c>
      <c r="E57" s="58" t="s">
        <v>60</v>
      </c>
      <c r="F57" s="58" t="s">
        <v>61</v>
      </c>
      <c r="G57" s="64" t="s">
        <v>66</v>
      </c>
    </row>
    <row r="58" spans="2:7" ht="41.25" customHeight="1" x14ac:dyDescent="0.25">
      <c r="B58" s="66" t="s">
        <v>67</v>
      </c>
      <c r="C58" s="67"/>
      <c r="D58" s="65">
        <f>D16+D29+D42+D55</f>
        <v>857574.50000000012</v>
      </c>
      <c r="E58" s="65">
        <f>E16+E29+E42+E55</f>
        <v>1038515.2800000001</v>
      </c>
      <c r="F58" s="65">
        <f>F16+F29+F42+F55</f>
        <v>1000748.01</v>
      </c>
      <c r="G58" s="65">
        <f>F58-D58</f>
        <v>143173.50999999989</v>
      </c>
    </row>
  </sheetData>
  <mergeCells count="9">
    <mergeCell ref="B43:B54"/>
    <mergeCell ref="B55:C55"/>
    <mergeCell ref="B58:C58"/>
    <mergeCell ref="B4:B15"/>
    <mergeCell ref="B16:C16"/>
    <mergeCell ref="B17:B28"/>
    <mergeCell ref="B29:C29"/>
    <mergeCell ref="B30:B41"/>
    <mergeCell ref="B42:C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лазо 4</vt:lpstr>
      <vt:lpstr>лазо 12а </vt:lpstr>
      <vt:lpstr>км31</vt:lpstr>
      <vt:lpstr>русецкого 3</vt:lpstr>
      <vt:lpstr>общая</vt:lpstr>
      <vt:lpstr>расходы</vt:lpstr>
      <vt:lpstr>доход-расход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2017-03-20T06:23:59Z</dcterms:modified>
</cp:coreProperties>
</file>